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52" i="1" l="1"/>
  <c r="T52" i="1" s="1"/>
  <c r="P52" i="1"/>
  <c r="M52" i="1"/>
  <c r="F52" i="1"/>
  <c r="L52" i="1" s="1"/>
  <c r="P51" i="1"/>
  <c r="M51" i="1" s="1"/>
  <c r="F51" i="1"/>
  <c r="L51" i="1" s="1"/>
  <c r="S50" i="1"/>
  <c r="T50" i="1" s="1"/>
  <c r="P50" i="1"/>
  <c r="M50" i="1"/>
  <c r="F50" i="1"/>
  <c r="L50" i="1" s="1"/>
  <c r="S49" i="1"/>
  <c r="T49" i="1" s="1"/>
  <c r="P49" i="1"/>
  <c r="M49" i="1" s="1"/>
  <c r="F49" i="1"/>
  <c r="L49" i="1" s="1"/>
  <c r="F48" i="1"/>
  <c r="L48" i="1" s="1"/>
  <c r="S46" i="1"/>
  <c r="P46" i="1"/>
  <c r="N46" i="1"/>
  <c r="M46" i="1"/>
  <c r="F46" i="1"/>
  <c r="L45" i="1"/>
  <c r="F45" i="1"/>
  <c r="M44" i="1"/>
  <c r="F44" i="1"/>
  <c r="L44" i="1" s="1"/>
  <c r="F43" i="1"/>
  <c r="L43" i="1" s="1"/>
  <c r="S42" i="1"/>
  <c r="T42" i="1" s="1"/>
  <c r="P42" i="1"/>
  <c r="M42" i="1"/>
  <c r="F42" i="1"/>
  <c r="L42" i="1" s="1"/>
  <c r="S41" i="1"/>
  <c r="T41" i="1" s="1"/>
  <c r="P41" i="1"/>
  <c r="M41" i="1"/>
  <c r="F41" i="1"/>
  <c r="L41" i="1" s="1"/>
  <c r="M40" i="1"/>
  <c r="F40" i="1"/>
  <c r="L40" i="1" s="1"/>
  <c r="F39" i="1"/>
  <c r="L39" i="1" s="1"/>
  <c r="S38" i="1"/>
  <c r="T38" i="1" s="1"/>
  <c r="P38" i="1"/>
  <c r="M38" i="1"/>
  <c r="F38" i="1"/>
  <c r="L38" i="1" s="1"/>
  <c r="S37" i="1"/>
  <c r="T37" i="1" s="1"/>
  <c r="P37" i="1"/>
  <c r="M37" i="1" s="1"/>
  <c r="F37" i="1"/>
  <c r="L37" i="1" s="1"/>
  <c r="F36" i="1"/>
  <c r="L36" i="1" s="1"/>
  <c r="N36" i="1" s="1"/>
  <c r="F35" i="1"/>
  <c r="L35" i="1" s="1"/>
  <c r="N35" i="1" s="1"/>
  <c r="F34" i="1"/>
  <c r="L34" i="1" s="1"/>
  <c r="F33" i="1"/>
  <c r="L33" i="1" s="1"/>
  <c r="N33" i="1" s="1"/>
  <c r="F32" i="1"/>
  <c r="L32" i="1" s="1"/>
  <c r="S31" i="1"/>
  <c r="T31" i="1" s="1"/>
  <c r="P31" i="1"/>
  <c r="M31" i="1" s="1"/>
  <c r="F31" i="1"/>
  <c r="L31" i="1" s="1"/>
  <c r="F30" i="1"/>
  <c r="L30" i="1" s="1"/>
  <c r="N30" i="1" s="1"/>
  <c r="F29" i="1"/>
  <c r="L29" i="1" s="1"/>
  <c r="F28" i="1"/>
  <c r="L28" i="1" s="1"/>
  <c r="F27" i="1"/>
  <c r="L27" i="1" s="1"/>
  <c r="F26" i="1"/>
  <c r="L26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N13" i="1" s="1"/>
  <c r="F12" i="1"/>
  <c r="L12" i="1" s="1"/>
  <c r="N12" i="1" s="1"/>
  <c r="F11" i="1"/>
  <c r="L11" i="1" s="1"/>
  <c r="N11" i="1" s="1"/>
  <c r="F10" i="1"/>
  <c r="L10" i="1" s="1"/>
  <c r="F9" i="1"/>
  <c r="L9" i="1" s="1"/>
  <c r="F8" i="1"/>
  <c r="L8" i="1" s="1"/>
  <c r="F7" i="1"/>
  <c r="L7" i="1" s="1"/>
  <c r="N7" i="1" s="1"/>
  <c r="F6" i="1"/>
  <c r="L6" i="1" s="1"/>
  <c r="F5" i="1"/>
  <c r="L5" i="1" s="1"/>
  <c r="N6" i="1" l="1"/>
  <c r="O6" i="1" s="1"/>
  <c r="N10" i="1"/>
  <c r="O10" i="1" s="1"/>
  <c r="N5" i="1"/>
  <c r="O5" i="1" s="1"/>
  <c r="R5" i="1" s="1"/>
  <c r="N8" i="1"/>
  <c r="O8" i="1" s="1"/>
  <c r="N9" i="1"/>
  <c r="O9" i="1" s="1"/>
  <c r="O7" i="1"/>
  <c r="O12" i="1"/>
  <c r="N14" i="1"/>
  <c r="O14" i="1" s="1"/>
  <c r="N18" i="1"/>
  <c r="O18" i="1" s="1"/>
  <c r="N22" i="1"/>
  <c r="O22" i="1" s="1"/>
  <c r="N27" i="1"/>
  <c r="O27" i="1"/>
  <c r="O11" i="1"/>
  <c r="O13" i="1"/>
  <c r="N16" i="1"/>
  <c r="O16" i="1"/>
  <c r="N20" i="1"/>
  <c r="O20" i="1" s="1"/>
  <c r="N24" i="1"/>
  <c r="O24" i="1" s="1"/>
  <c r="N15" i="1"/>
  <c r="O15" i="1" s="1"/>
  <c r="N17" i="1"/>
  <c r="O17" i="1" s="1"/>
  <c r="N19" i="1"/>
  <c r="O19" i="1" s="1"/>
  <c r="N21" i="1"/>
  <c r="O21" i="1" s="1"/>
  <c r="N23" i="1"/>
  <c r="O23" i="1" s="1"/>
  <c r="N26" i="1"/>
  <c r="O26" i="1" s="1"/>
  <c r="N28" i="1"/>
  <c r="O28" i="1" s="1"/>
  <c r="N31" i="1"/>
  <c r="O31" i="1" s="1"/>
  <c r="Q31" i="1" s="1"/>
  <c r="N34" i="1"/>
  <c r="O34" i="1" s="1"/>
  <c r="N38" i="1"/>
  <c r="O38" i="1" s="1"/>
  <c r="Q38" i="1" s="1"/>
  <c r="N49" i="1"/>
  <c r="O49" i="1" s="1"/>
  <c r="Q49" i="1" s="1"/>
  <c r="N52" i="1"/>
  <c r="O52" i="1"/>
  <c r="Q52" i="1" s="1"/>
  <c r="N29" i="1"/>
  <c r="O29" i="1" s="1"/>
  <c r="N32" i="1"/>
  <c r="O32" i="1" s="1"/>
  <c r="N37" i="1"/>
  <c r="O37" i="1" s="1"/>
  <c r="Q37" i="1" s="1"/>
  <c r="N39" i="1"/>
  <c r="O39" i="1" s="1"/>
  <c r="N41" i="1"/>
  <c r="O41" i="1" s="1"/>
  <c r="Q41" i="1" s="1"/>
  <c r="N42" i="1"/>
  <c r="O42" i="1" s="1"/>
  <c r="Q42" i="1" s="1"/>
  <c r="N48" i="1"/>
  <c r="O48" i="1"/>
  <c r="N50" i="1"/>
  <c r="O50" i="1" s="1"/>
  <c r="Q50" i="1" s="1"/>
  <c r="O30" i="1"/>
  <c r="O33" i="1"/>
  <c r="O35" i="1"/>
  <c r="R35" i="1" s="1"/>
  <c r="O36" i="1"/>
  <c r="N43" i="1"/>
  <c r="O43" i="1" s="1"/>
  <c r="R43" i="1" s="1"/>
  <c r="N45" i="1"/>
  <c r="O45" i="1" s="1"/>
  <c r="N51" i="1"/>
  <c r="O51" i="1" s="1"/>
  <c r="Q51" i="1" s="1"/>
  <c r="T43" i="1" l="1"/>
  <c r="P43" i="1"/>
  <c r="M43" i="1" s="1"/>
  <c r="Q39" i="1"/>
  <c r="R39" i="1" s="1"/>
  <c r="Q32" i="1"/>
  <c r="R32" i="1" s="1"/>
  <c r="Q28" i="1"/>
  <c r="Q23" i="1"/>
  <c r="Q19" i="1"/>
  <c r="R19" i="1"/>
  <c r="Q15" i="1"/>
  <c r="R15" i="1"/>
  <c r="Q22" i="1"/>
  <c r="Q8" i="1"/>
  <c r="R8" i="1" s="1"/>
  <c r="Q10" i="1"/>
  <c r="R10" i="1" s="1"/>
  <c r="Q45" i="1"/>
  <c r="Q29" i="1"/>
  <c r="Q26" i="1"/>
  <c r="R26" i="1" s="1"/>
  <c r="Q21" i="1"/>
  <c r="Q17" i="1"/>
  <c r="R17" i="1" s="1"/>
  <c r="Q20" i="1"/>
  <c r="R20" i="1" s="1"/>
  <c r="Q14" i="1"/>
  <c r="R14" i="1" s="1"/>
  <c r="S5" i="1"/>
  <c r="T5" i="1" s="1"/>
  <c r="P5" i="1"/>
  <c r="M5" i="1" s="1"/>
  <c r="Q6" i="1"/>
  <c r="R6" i="1" s="1"/>
  <c r="S35" i="1"/>
  <c r="P35" i="1"/>
  <c r="M35" i="1" s="1"/>
  <c r="T35" i="1"/>
  <c r="Q30" i="1"/>
  <c r="Q11" i="1"/>
  <c r="R11" i="1" s="1"/>
  <c r="Q12" i="1"/>
  <c r="R12" i="1" s="1"/>
  <c r="Q36" i="1"/>
  <c r="R36" i="1" s="1"/>
  <c r="Q33" i="1"/>
  <c r="R33" i="1" s="1"/>
  <c r="Q48" i="1"/>
  <c r="R48" i="1" s="1"/>
  <c r="Q34" i="1"/>
  <c r="R34" i="1" s="1"/>
  <c r="Q24" i="1"/>
  <c r="Q16" i="1"/>
  <c r="R16" i="1" s="1"/>
  <c r="Q13" i="1"/>
  <c r="R13" i="1" s="1"/>
  <c r="Q27" i="1"/>
  <c r="Q18" i="1"/>
  <c r="R18" i="1" s="1"/>
  <c r="Q7" i="1"/>
  <c r="R7" i="1" s="1"/>
  <c r="Q9" i="1"/>
  <c r="R9" i="1" s="1"/>
  <c r="P9" i="1" l="1"/>
  <c r="M9" i="1" s="1"/>
  <c r="S9" i="1"/>
  <c r="T9" i="1" s="1"/>
  <c r="P18" i="1"/>
  <c r="M18" i="1" s="1"/>
  <c r="S18" i="1"/>
  <c r="T18" i="1" s="1"/>
  <c r="P16" i="1"/>
  <c r="M16" i="1" s="1"/>
  <c r="S16" i="1"/>
  <c r="T16" i="1" s="1"/>
  <c r="P48" i="1"/>
  <c r="M48" i="1" s="1"/>
  <c r="S48" i="1"/>
  <c r="T48" i="1" s="1"/>
  <c r="P36" i="1"/>
  <c r="M36" i="1" s="1"/>
  <c r="S36" i="1"/>
  <c r="T36" i="1" s="1"/>
  <c r="P30" i="1"/>
  <c r="M30" i="1" s="1"/>
  <c r="S30" i="1"/>
  <c r="T30" i="1" s="1"/>
  <c r="P14" i="1"/>
  <c r="M14" i="1" s="1"/>
  <c r="S14" i="1"/>
  <c r="T14" i="1" s="1"/>
  <c r="P10" i="1"/>
  <c r="M10" i="1" s="1"/>
  <c r="S10" i="1"/>
  <c r="T10" i="1" s="1"/>
  <c r="P22" i="1"/>
  <c r="M22" i="1" s="1"/>
  <c r="S22" i="1"/>
  <c r="T22" i="1" s="1"/>
  <c r="P27" i="1"/>
  <c r="M27" i="1" s="1"/>
  <c r="S27" i="1"/>
  <c r="T27" i="1" s="1"/>
  <c r="P24" i="1"/>
  <c r="M24" i="1" s="1"/>
  <c r="S24" i="1"/>
  <c r="T24" i="1" s="1"/>
  <c r="P33" i="1"/>
  <c r="M33" i="1" s="1"/>
  <c r="S33" i="1"/>
  <c r="T33" i="1" s="1"/>
  <c r="P12" i="1"/>
  <c r="M12" i="1" s="1"/>
  <c r="S12" i="1"/>
  <c r="T12" i="1" s="1"/>
  <c r="P20" i="1"/>
  <c r="M20" i="1" s="1"/>
  <c r="S20" i="1"/>
  <c r="T20" i="1" s="1"/>
  <c r="S8" i="1"/>
  <c r="T8" i="1"/>
  <c r="P8" i="1"/>
  <c r="M8" i="1" s="1"/>
  <c r="P28" i="1"/>
  <c r="M28" i="1" s="1"/>
  <c r="S28" i="1"/>
  <c r="T28" i="1" s="1"/>
  <c r="S7" i="1"/>
  <c r="T7" i="1" s="1"/>
  <c r="P7" i="1"/>
  <c r="M7" i="1" s="1"/>
  <c r="S13" i="1"/>
  <c r="T13" i="1" s="1"/>
  <c r="P13" i="1"/>
  <c r="M13" i="1" s="1"/>
  <c r="S34" i="1"/>
  <c r="T34" i="1" s="1"/>
  <c r="P34" i="1"/>
  <c r="M34" i="1" s="1"/>
  <c r="S11" i="1"/>
  <c r="T11" i="1" s="1"/>
  <c r="P11" i="1"/>
  <c r="M11" i="1" s="1"/>
  <c r="S6" i="1"/>
  <c r="T6" i="1" s="1"/>
  <c r="P6" i="1"/>
  <c r="M6" i="1" s="1"/>
  <c r="S17" i="1"/>
  <c r="T17" i="1" s="1"/>
  <c r="P17" i="1"/>
  <c r="M17" i="1" s="1"/>
  <c r="S21" i="1"/>
  <c r="T21" i="1"/>
  <c r="P21" i="1"/>
  <c r="M21" i="1" s="1"/>
  <c r="S26" i="1"/>
  <c r="T26" i="1" s="1"/>
  <c r="P26" i="1"/>
  <c r="M26" i="1" s="1"/>
  <c r="S29" i="1"/>
  <c r="T29" i="1" s="1"/>
  <c r="P29" i="1"/>
  <c r="M29" i="1" s="1"/>
  <c r="S45" i="1"/>
  <c r="T45" i="1" s="1"/>
  <c r="P45" i="1"/>
  <c r="M45" i="1" s="1"/>
  <c r="S15" i="1"/>
  <c r="T15" i="1" s="1"/>
  <c r="P15" i="1"/>
  <c r="M15" i="1" s="1"/>
  <c r="S19" i="1"/>
  <c r="T19" i="1" s="1"/>
  <c r="P19" i="1"/>
  <c r="M19" i="1" s="1"/>
  <c r="S23" i="1"/>
  <c r="T23" i="1" s="1"/>
  <c r="P23" i="1"/>
  <c r="M23" i="1" s="1"/>
  <c r="S32" i="1"/>
  <c r="T32" i="1" s="1"/>
  <c r="P32" i="1"/>
  <c r="M32" i="1" s="1"/>
  <c r="S39" i="1"/>
  <c r="T39" i="1"/>
  <c r="P39" i="1"/>
  <c r="M39" i="1" s="1"/>
</calcChain>
</file>

<file path=xl/sharedStrings.xml><?xml version="1.0" encoding="utf-8"?>
<sst xmlns="http://schemas.openxmlformats.org/spreadsheetml/2006/main" count="100" uniqueCount="63">
  <si>
    <t>Mērvienība</t>
  </si>
  <si>
    <t>Darba alga</t>
  </si>
  <si>
    <t>VSAOI 23.59%</t>
  </si>
  <si>
    <t>Degviela</t>
  </si>
  <si>
    <t>Transp.izm.</t>
  </si>
  <si>
    <t>Rez.daļas</t>
  </si>
  <si>
    <t>Amortizācija</t>
  </si>
  <si>
    <t>Materiāli,instr.</t>
  </si>
  <si>
    <t>Kopā</t>
  </si>
  <si>
    <t>Adm.izd.15%</t>
  </si>
  <si>
    <t>Peļņa 5%</t>
  </si>
  <si>
    <t>PVN 21%</t>
  </si>
  <si>
    <t>EUR ar PVN</t>
  </si>
  <si>
    <t>Ūdensskaitītāja uzstādīšana</t>
  </si>
  <si>
    <t>1 skait.</t>
  </si>
  <si>
    <t>Smiltene</t>
  </si>
  <si>
    <t>2 skait.</t>
  </si>
  <si>
    <t>3 skait.</t>
  </si>
  <si>
    <t>4 skait.</t>
  </si>
  <si>
    <t>Blome, Bilska</t>
  </si>
  <si>
    <t>Mēri, Launkalne</t>
  </si>
  <si>
    <t>Grundzāle, Variņi ,Palsmane</t>
  </si>
  <si>
    <t>Ūdensskaitītāja nomaiņa</t>
  </si>
  <si>
    <t>diam.15mm</t>
  </si>
  <si>
    <t>Smiltenes novads</t>
  </si>
  <si>
    <t>diam.20mm</t>
  </si>
  <si>
    <t>Ūdensskaitītāja noplombēšana</t>
  </si>
  <si>
    <t>Ūdens pieslēguma atjaunošana</t>
  </si>
  <si>
    <t>Asenizācija</t>
  </si>
  <si>
    <t>3.2 m3</t>
  </si>
  <si>
    <t>1 muca</t>
  </si>
  <si>
    <t>6 m3</t>
  </si>
  <si>
    <t>sausā tualete</t>
  </si>
  <si>
    <t>1 reiss</t>
  </si>
  <si>
    <t>traktors</t>
  </si>
  <si>
    <t>ārpus pils.robežām</t>
  </si>
  <si>
    <t>1 km</t>
  </si>
  <si>
    <t>mašīna</t>
  </si>
  <si>
    <t>Tauku ķērāji</t>
  </si>
  <si>
    <t>EUR/m3</t>
  </si>
  <si>
    <t>transp.izsaukums</t>
  </si>
  <si>
    <t xml:space="preserve">Tehn.projekta skices izstrāde </t>
  </si>
  <si>
    <t>tehniskie noteikumi</t>
  </si>
  <si>
    <t>shēma</t>
  </si>
  <si>
    <t xml:space="preserve">Savākto lapu </t>
  </si>
  <si>
    <t>aizvešana</t>
  </si>
  <si>
    <t>EUR/km</t>
  </si>
  <si>
    <t>apglabāšana ( Daibe)</t>
  </si>
  <si>
    <t>tonna</t>
  </si>
  <si>
    <t>pēc poligona "Daibe"izcenojuma</t>
  </si>
  <si>
    <t>iekrāvējs</t>
  </si>
  <si>
    <t>EUR/st</t>
  </si>
  <si>
    <t>vienreizējie maisi ( 0,9x0,9x1m)</t>
  </si>
  <si>
    <t>1 gb</t>
  </si>
  <si>
    <t>Augstspiediena mazgātāja</t>
  </si>
  <si>
    <t>"Rojet 30/130 izmantošana</t>
  </si>
  <si>
    <t>1 st</t>
  </si>
  <si>
    <t xml:space="preserve">Asenizācijas utilizēšana ( Brutuļos ) </t>
  </si>
  <si>
    <t>1m3</t>
  </si>
  <si>
    <t xml:space="preserve">Asenizācijas utilizēšana ( pagastos ) </t>
  </si>
  <si>
    <t>Siltumsistēmas tehn.pārbaude</t>
  </si>
  <si>
    <t>veicot radiatora maiņu</t>
  </si>
  <si>
    <t>Izcenojumi 2015.gads( ar 01.03.2015.)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</si>
</sst>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i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7" fillId="0" borderId="3" xfId="0" applyFont="1" applyBorder="1"/>
    <xf numFmtId="0" fontId="6" fillId="0" borderId="3" xfId="0" applyFont="1" applyBorder="1"/>
    <xf numFmtId="0" fontId="7" fillId="0" borderId="0" xfId="0" applyFont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3" xfId="0" applyNumberFormat="1" applyFont="1" applyBorder="1"/>
    <xf numFmtId="0" fontId="3" fillId="0" borderId="3" xfId="0" applyFont="1" applyBorder="1"/>
    <xf numFmtId="2" fontId="3" fillId="0" borderId="3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1" fillId="0" borderId="10" xfId="0" applyFont="1" applyBorder="1" applyAlignment="1"/>
    <xf numFmtId="0" fontId="1" fillId="0" borderId="13" xfId="0" applyFont="1" applyBorder="1"/>
    <xf numFmtId="0" fontId="1" fillId="0" borderId="7" xfId="0" applyFont="1" applyBorder="1" applyAlignment="1"/>
    <xf numFmtId="0" fontId="1" fillId="0" borderId="11" xfId="0" applyFont="1" applyBorder="1" applyAlignment="1"/>
    <xf numFmtId="0" fontId="2" fillId="0" borderId="8" xfId="0" applyFont="1" applyBorder="1"/>
    <xf numFmtId="2" fontId="2" fillId="2" borderId="3" xfId="0" applyNumberFormat="1" applyFont="1" applyFill="1" applyBorder="1"/>
    <xf numFmtId="0" fontId="1" fillId="0" borderId="3" xfId="0" applyFont="1" applyFill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1" fillId="0" borderId="14" xfId="0" applyFont="1" applyBorder="1"/>
    <xf numFmtId="2" fontId="2" fillId="0" borderId="2" xfId="0" applyNumberFormat="1" applyFont="1" applyBorder="1"/>
    <xf numFmtId="2" fontId="2" fillId="0" borderId="15" xfId="0" applyNumberFormat="1" applyFont="1" applyBorder="1"/>
    <xf numFmtId="0" fontId="1" fillId="0" borderId="4" xfId="0" applyFont="1" applyBorder="1"/>
    <xf numFmtId="2" fontId="3" fillId="0" borderId="4" xfId="0" applyNumberFormat="1" applyFont="1" applyBorder="1"/>
    <xf numFmtId="2" fontId="2" fillId="0" borderId="4" xfId="0" applyNumberFormat="1" applyFont="1" applyBorder="1"/>
    <xf numFmtId="2" fontId="2" fillId="0" borderId="0" xfId="0" applyNumberFormat="1" applyFont="1"/>
    <xf numFmtId="2" fontId="3" fillId="0" borderId="0" xfId="0" applyNumberFormat="1" applyFont="1"/>
    <xf numFmtId="0" fontId="8" fillId="0" borderId="0" xfId="0" applyFont="1"/>
    <xf numFmtId="0" fontId="9" fillId="0" borderId="3" xfId="0" applyFont="1" applyBorder="1"/>
    <xf numFmtId="2" fontId="8" fillId="0" borderId="3" xfId="0" applyNumberFormat="1" applyFont="1" applyBorder="1"/>
    <xf numFmtId="0" fontId="8" fillId="0" borderId="3" xfId="0" applyFont="1" applyBorder="1"/>
    <xf numFmtId="2" fontId="8" fillId="0" borderId="1" xfId="0" applyNumberFormat="1" applyFont="1" applyBorder="1"/>
    <xf numFmtId="2" fontId="8" fillId="0" borderId="15" xfId="0" applyNumberFormat="1" applyFont="1" applyBorder="1"/>
    <xf numFmtId="2" fontId="8" fillId="0" borderId="4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>
      <selection activeCell="AB11" sqref="AB11"/>
    </sheetView>
  </sheetViews>
  <sheetFormatPr defaultRowHeight="15.75" x14ac:dyDescent="0.25"/>
  <cols>
    <col min="1" max="1" width="13.28515625" style="1" customWidth="1"/>
    <col min="2" max="2" width="8.85546875" style="1" customWidth="1"/>
    <col min="3" max="3" width="19.28515625" style="1" customWidth="1"/>
    <col min="4" max="4" width="11.42578125" style="2" customWidth="1"/>
    <col min="5" max="5" width="9.85546875" style="2" hidden="1" customWidth="1"/>
    <col min="6" max="6" width="14.5703125" style="2" hidden="1" customWidth="1"/>
    <col min="7" max="7" width="9.140625" style="2" hidden="1" customWidth="1"/>
    <col min="8" max="8" width="11.7109375" style="2" hidden="1" customWidth="1"/>
    <col min="9" max="9" width="9.140625" style="2" hidden="1" customWidth="1"/>
    <col min="10" max="10" width="10.85546875" style="2" hidden="1" customWidth="1"/>
    <col min="11" max="11" width="16" style="2" hidden="1" customWidth="1"/>
    <col min="12" max="12" width="12.42578125" style="3" hidden="1" customWidth="1"/>
    <col min="13" max="13" width="9.140625" style="2" hidden="1" customWidth="1"/>
    <col min="14" max="14" width="13.140625" style="2" hidden="1" customWidth="1"/>
    <col min="15" max="15" width="13.140625" style="3" hidden="1" customWidth="1"/>
    <col min="16" max="17" width="9.140625" style="2" hidden="1" customWidth="1"/>
    <col min="18" max="18" width="9.140625" style="3"/>
    <col min="19" max="19" width="10" style="2" customWidth="1"/>
    <col min="20" max="20" width="13.7109375" style="45" customWidth="1"/>
    <col min="21" max="238" width="9.140625" style="2"/>
    <col min="239" max="239" width="13.28515625" style="2" customWidth="1"/>
    <col min="240" max="240" width="11.140625" style="2" customWidth="1"/>
    <col min="241" max="241" width="19.28515625" style="2" customWidth="1"/>
    <col min="242" max="242" width="10" style="2" customWidth="1"/>
    <col min="243" max="243" width="15.140625" style="2" customWidth="1"/>
    <col min="244" max="245" width="9.140625" style="2" customWidth="1"/>
    <col min="246" max="494" width="9.140625" style="2"/>
    <col min="495" max="495" width="13.28515625" style="2" customWidth="1"/>
    <col min="496" max="496" width="11.140625" style="2" customWidth="1"/>
    <col min="497" max="497" width="19.28515625" style="2" customWidth="1"/>
    <col min="498" max="498" width="10" style="2" customWidth="1"/>
    <col min="499" max="499" width="15.140625" style="2" customWidth="1"/>
    <col min="500" max="501" width="9.140625" style="2" customWidth="1"/>
    <col min="502" max="750" width="9.140625" style="2"/>
    <col min="751" max="751" width="13.28515625" style="2" customWidth="1"/>
    <col min="752" max="752" width="11.140625" style="2" customWidth="1"/>
    <col min="753" max="753" width="19.28515625" style="2" customWidth="1"/>
    <col min="754" max="754" width="10" style="2" customWidth="1"/>
    <col min="755" max="755" width="15.140625" style="2" customWidth="1"/>
    <col min="756" max="757" width="9.140625" style="2" customWidth="1"/>
    <col min="758" max="1006" width="9.140625" style="2"/>
    <col min="1007" max="1007" width="13.28515625" style="2" customWidth="1"/>
    <col min="1008" max="1008" width="11.140625" style="2" customWidth="1"/>
    <col min="1009" max="1009" width="19.28515625" style="2" customWidth="1"/>
    <col min="1010" max="1010" width="10" style="2" customWidth="1"/>
    <col min="1011" max="1011" width="15.140625" style="2" customWidth="1"/>
    <col min="1012" max="1013" width="9.140625" style="2" customWidth="1"/>
    <col min="1014" max="1262" width="9.140625" style="2"/>
    <col min="1263" max="1263" width="13.28515625" style="2" customWidth="1"/>
    <col min="1264" max="1264" width="11.140625" style="2" customWidth="1"/>
    <col min="1265" max="1265" width="19.28515625" style="2" customWidth="1"/>
    <col min="1266" max="1266" width="10" style="2" customWidth="1"/>
    <col min="1267" max="1267" width="15.140625" style="2" customWidth="1"/>
    <col min="1268" max="1269" width="9.140625" style="2" customWidth="1"/>
    <col min="1270" max="1518" width="9.140625" style="2"/>
    <col min="1519" max="1519" width="13.28515625" style="2" customWidth="1"/>
    <col min="1520" max="1520" width="11.140625" style="2" customWidth="1"/>
    <col min="1521" max="1521" width="19.28515625" style="2" customWidth="1"/>
    <col min="1522" max="1522" width="10" style="2" customWidth="1"/>
    <col min="1523" max="1523" width="15.140625" style="2" customWidth="1"/>
    <col min="1524" max="1525" width="9.140625" style="2" customWidth="1"/>
    <col min="1526" max="1774" width="9.140625" style="2"/>
    <col min="1775" max="1775" width="13.28515625" style="2" customWidth="1"/>
    <col min="1776" max="1776" width="11.140625" style="2" customWidth="1"/>
    <col min="1777" max="1777" width="19.28515625" style="2" customWidth="1"/>
    <col min="1778" max="1778" width="10" style="2" customWidth="1"/>
    <col min="1779" max="1779" width="15.140625" style="2" customWidth="1"/>
    <col min="1780" max="1781" width="9.140625" style="2" customWidth="1"/>
    <col min="1782" max="2030" width="9.140625" style="2"/>
    <col min="2031" max="2031" width="13.28515625" style="2" customWidth="1"/>
    <col min="2032" max="2032" width="11.140625" style="2" customWidth="1"/>
    <col min="2033" max="2033" width="19.28515625" style="2" customWidth="1"/>
    <col min="2034" max="2034" width="10" style="2" customWidth="1"/>
    <col min="2035" max="2035" width="15.140625" style="2" customWidth="1"/>
    <col min="2036" max="2037" width="9.140625" style="2" customWidth="1"/>
    <col min="2038" max="2286" width="9.140625" style="2"/>
    <col min="2287" max="2287" width="13.28515625" style="2" customWidth="1"/>
    <col min="2288" max="2288" width="11.140625" style="2" customWidth="1"/>
    <col min="2289" max="2289" width="19.28515625" style="2" customWidth="1"/>
    <col min="2290" max="2290" width="10" style="2" customWidth="1"/>
    <col min="2291" max="2291" width="15.140625" style="2" customWidth="1"/>
    <col min="2292" max="2293" width="9.140625" style="2" customWidth="1"/>
    <col min="2294" max="2542" width="9.140625" style="2"/>
    <col min="2543" max="2543" width="13.28515625" style="2" customWidth="1"/>
    <col min="2544" max="2544" width="11.140625" style="2" customWidth="1"/>
    <col min="2545" max="2545" width="19.28515625" style="2" customWidth="1"/>
    <col min="2546" max="2546" width="10" style="2" customWidth="1"/>
    <col min="2547" max="2547" width="15.140625" style="2" customWidth="1"/>
    <col min="2548" max="2549" width="9.140625" style="2" customWidth="1"/>
    <col min="2550" max="2798" width="9.140625" style="2"/>
    <col min="2799" max="2799" width="13.28515625" style="2" customWidth="1"/>
    <col min="2800" max="2800" width="11.140625" style="2" customWidth="1"/>
    <col min="2801" max="2801" width="19.28515625" style="2" customWidth="1"/>
    <col min="2802" max="2802" width="10" style="2" customWidth="1"/>
    <col min="2803" max="2803" width="15.140625" style="2" customWidth="1"/>
    <col min="2804" max="2805" width="9.140625" style="2" customWidth="1"/>
    <col min="2806" max="3054" width="9.140625" style="2"/>
    <col min="3055" max="3055" width="13.28515625" style="2" customWidth="1"/>
    <col min="3056" max="3056" width="11.140625" style="2" customWidth="1"/>
    <col min="3057" max="3057" width="19.28515625" style="2" customWidth="1"/>
    <col min="3058" max="3058" width="10" style="2" customWidth="1"/>
    <col min="3059" max="3059" width="15.140625" style="2" customWidth="1"/>
    <col min="3060" max="3061" width="9.140625" style="2" customWidth="1"/>
    <col min="3062" max="3310" width="9.140625" style="2"/>
    <col min="3311" max="3311" width="13.28515625" style="2" customWidth="1"/>
    <col min="3312" max="3312" width="11.140625" style="2" customWidth="1"/>
    <col min="3313" max="3313" width="19.28515625" style="2" customWidth="1"/>
    <col min="3314" max="3314" width="10" style="2" customWidth="1"/>
    <col min="3315" max="3315" width="15.140625" style="2" customWidth="1"/>
    <col min="3316" max="3317" width="9.140625" style="2" customWidth="1"/>
    <col min="3318" max="3566" width="9.140625" style="2"/>
    <col min="3567" max="3567" width="13.28515625" style="2" customWidth="1"/>
    <col min="3568" max="3568" width="11.140625" style="2" customWidth="1"/>
    <col min="3569" max="3569" width="19.28515625" style="2" customWidth="1"/>
    <col min="3570" max="3570" width="10" style="2" customWidth="1"/>
    <col min="3571" max="3571" width="15.140625" style="2" customWidth="1"/>
    <col min="3572" max="3573" width="9.140625" style="2" customWidth="1"/>
    <col min="3574" max="3822" width="9.140625" style="2"/>
    <col min="3823" max="3823" width="13.28515625" style="2" customWidth="1"/>
    <col min="3824" max="3824" width="11.140625" style="2" customWidth="1"/>
    <col min="3825" max="3825" width="19.28515625" style="2" customWidth="1"/>
    <col min="3826" max="3826" width="10" style="2" customWidth="1"/>
    <col min="3827" max="3827" width="15.140625" style="2" customWidth="1"/>
    <col min="3828" max="3829" width="9.140625" style="2" customWidth="1"/>
    <col min="3830" max="4078" width="9.140625" style="2"/>
    <col min="4079" max="4079" width="13.28515625" style="2" customWidth="1"/>
    <col min="4080" max="4080" width="11.140625" style="2" customWidth="1"/>
    <col min="4081" max="4081" width="19.28515625" style="2" customWidth="1"/>
    <col min="4082" max="4082" width="10" style="2" customWidth="1"/>
    <col min="4083" max="4083" width="15.140625" style="2" customWidth="1"/>
    <col min="4084" max="4085" width="9.140625" style="2" customWidth="1"/>
    <col min="4086" max="4334" width="9.140625" style="2"/>
    <col min="4335" max="4335" width="13.28515625" style="2" customWidth="1"/>
    <col min="4336" max="4336" width="11.140625" style="2" customWidth="1"/>
    <col min="4337" max="4337" width="19.28515625" style="2" customWidth="1"/>
    <col min="4338" max="4338" width="10" style="2" customWidth="1"/>
    <col min="4339" max="4339" width="15.140625" style="2" customWidth="1"/>
    <col min="4340" max="4341" width="9.140625" style="2" customWidth="1"/>
    <col min="4342" max="4590" width="9.140625" style="2"/>
    <col min="4591" max="4591" width="13.28515625" style="2" customWidth="1"/>
    <col min="4592" max="4592" width="11.140625" style="2" customWidth="1"/>
    <col min="4593" max="4593" width="19.28515625" style="2" customWidth="1"/>
    <col min="4594" max="4594" width="10" style="2" customWidth="1"/>
    <col min="4595" max="4595" width="15.140625" style="2" customWidth="1"/>
    <col min="4596" max="4597" width="9.140625" style="2" customWidth="1"/>
    <col min="4598" max="4846" width="9.140625" style="2"/>
    <col min="4847" max="4847" width="13.28515625" style="2" customWidth="1"/>
    <col min="4848" max="4848" width="11.140625" style="2" customWidth="1"/>
    <col min="4849" max="4849" width="19.28515625" style="2" customWidth="1"/>
    <col min="4850" max="4850" width="10" style="2" customWidth="1"/>
    <col min="4851" max="4851" width="15.140625" style="2" customWidth="1"/>
    <col min="4852" max="4853" width="9.140625" style="2" customWidth="1"/>
    <col min="4854" max="5102" width="9.140625" style="2"/>
    <col min="5103" max="5103" width="13.28515625" style="2" customWidth="1"/>
    <col min="5104" max="5104" width="11.140625" style="2" customWidth="1"/>
    <col min="5105" max="5105" width="19.28515625" style="2" customWidth="1"/>
    <col min="5106" max="5106" width="10" style="2" customWidth="1"/>
    <col min="5107" max="5107" width="15.140625" style="2" customWidth="1"/>
    <col min="5108" max="5109" width="9.140625" style="2" customWidth="1"/>
    <col min="5110" max="5358" width="9.140625" style="2"/>
    <col min="5359" max="5359" width="13.28515625" style="2" customWidth="1"/>
    <col min="5360" max="5360" width="11.140625" style="2" customWidth="1"/>
    <col min="5361" max="5361" width="19.28515625" style="2" customWidth="1"/>
    <col min="5362" max="5362" width="10" style="2" customWidth="1"/>
    <col min="5363" max="5363" width="15.140625" style="2" customWidth="1"/>
    <col min="5364" max="5365" width="9.140625" style="2" customWidth="1"/>
    <col min="5366" max="5614" width="9.140625" style="2"/>
    <col min="5615" max="5615" width="13.28515625" style="2" customWidth="1"/>
    <col min="5616" max="5616" width="11.140625" style="2" customWidth="1"/>
    <col min="5617" max="5617" width="19.28515625" style="2" customWidth="1"/>
    <col min="5618" max="5618" width="10" style="2" customWidth="1"/>
    <col min="5619" max="5619" width="15.140625" style="2" customWidth="1"/>
    <col min="5620" max="5621" width="9.140625" style="2" customWidth="1"/>
    <col min="5622" max="5870" width="9.140625" style="2"/>
    <col min="5871" max="5871" width="13.28515625" style="2" customWidth="1"/>
    <col min="5872" max="5872" width="11.140625" style="2" customWidth="1"/>
    <col min="5873" max="5873" width="19.28515625" style="2" customWidth="1"/>
    <col min="5874" max="5874" width="10" style="2" customWidth="1"/>
    <col min="5875" max="5875" width="15.140625" style="2" customWidth="1"/>
    <col min="5876" max="5877" width="9.140625" style="2" customWidth="1"/>
    <col min="5878" max="6126" width="9.140625" style="2"/>
    <col min="6127" max="6127" width="13.28515625" style="2" customWidth="1"/>
    <col min="6128" max="6128" width="11.140625" style="2" customWidth="1"/>
    <col min="6129" max="6129" width="19.28515625" style="2" customWidth="1"/>
    <col min="6130" max="6130" width="10" style="2" customWidth="1"/>
    <col min="6131" max="6131" width="15.140625" style="2" customWidth="1"/>
    <col min="6132" max="6133" width="9.140625" style="2" customWidth="1"/>
    <col min="6134" max="6382" width="9.140625" style="2"/>
    <col min="6383" max="6383" width="13.28515625" style="2" customWidth="1"/>
    <col min="6384" max="6384" width="11.140625" style="2" customWidth="1"/>
    <col min="6385" max="6385" width="19.28515625" style="2" customWidth="1"/>
    <col min="6386" max="6386" width="10" style="2" customWidth="1"/>
    <col min="6387" max="6387" width="15.140625" style="2" customWidth="1"/>
    <col min="6388" max="6389" width="9.140625" style="2" customWidth="1"/>
    <col min="6390" max="6638" width="9.140625" style="2"/>
    <col min="6639" max="6639" width="13.28515625" style="2" customWidth="1"/>
    <col min="6640" max="6640" width="11.140625" style="2" customWidth="1"/>
    <col min="6641" max="6641" width="19.28515625" style="2" customWidth="1"/>
    <col min="6642" max="6642" width="10" style="2" customWidth="1"/>
    <col min="6643" max="6643" width="15.140625" style="2" customWidth="1"/>
    <col min="6644" max="6645" width="9.140625" style="2" customWidth="1"/>
    <col min="6646" max="6894" width="9.140625" style="2"/>
    <col min="6895" max="6895" width="13.28515625" style="2" customWidth="1"/>
    <col min="6896" max="6896" width="11.140625" style="2" customWidth="1"/>
    <col min="6897" max="6897" width="19.28515625" style="2" customWidth="1"/>
    <col min="6898" max="6898" width="10" style="2" customWidth="1"/>
    <col min="6899" max="6899" width="15.140625" style="2" customWidth="1"/>
    <col min="6900" max="6901" width="9.140625" style="2" customWidth="1"/>
    <col min="6902" max="7150" width="9.140625" style="2"/>
    <col min="7151" max="7151" width="13.28515625" style="2" customWidth="1"/>
    <col min="7152" max="7152" width="11.140625" style="2" customWidth="1"/>
    <col min="7153" max="7153" width="19.28515625" style="2" customWidth="1"/>
    <col min="7154" max="7154" width="10" style="2" customWidth="1"/>
    <col min="7155" max="7155" width="15.140625" style="2" customWidth="1"/>
    <col min="7156" max="7157" width="9.140625" style="2" customWidth="1"/>
    <col min="7158" max="7406" width="9.140625" style="2"/>
    <col min="7407" max="7407" width="13.28515625" style="2" customWidth="1"/>
    <col min="7408" max="7408" width="11.140625" style="2" customWidth="1"/>
    <col min="7409" max="7409" width="19.28515625" style="2" customWidth="1"/>
    <col min="7410" max="7410" width="10" style="2" customWidth="1"/>
    <col min="7411" max="7411" width="15.140625" style="2" customWidth="1"/>
    <col min="7412" max="7413" width="9.140625" style="2" customWidth="1"/>
    <col min="7414" max="7662" width="9.140625" style="2"/>
    <col min="7663" max="7663" width="13.28515625" style="2" customWidth="1"/>
    <col min="7664" max="7664" width="11.140625" style="2" customWidth="1"/>
    <col min="7665" max="7665" width="19.28515625" style="2" customWidth="1"/>
    <col min="7666" max="7666" width="10" style="2" customWidth="1"/>
    <col min="7667" max="7667" width="15.140625" style="2" customWidth="1"/>
    <col min="7668" max="7669" width="9.140625" style="2" customWidth="1"/>
    <col min="7670" max="7918" width="9.140625" style="2"/>
    <col min="7919" max="7919" width="13.28515625" style="2" customWidth="1"/>
    <col min="7920" max="7920" width="11.140625" style="2" customWidth="1"/>
    <col min="7921" max="7921" width="19.28515625" style="2" customWidth="1"/>
    <col min="7922" max="7922" width="10" style="2" customWidth="1"/>
    <col min="7923" max="7923" width="15.140625" style="2" customWidth="1"/>
    <col min="7924" max="7925" width="9.140625" style="2" customWidth="1"/>
    <col min="7926" max="8174" width="9.140625" style="2"/>
    <col min="8175" max="8175" width="13.28515625" style="2" customWidth="1"/>
    <col min="8176" max="8176" width="11.140625" style="2" customWidth="1"/>
    <col min="8177" max="8177" width="19.28515625" style="2" customWidth="1"/>
    <col min="8178" max="8178" width="10" style="2" customWidth="1"/>
    <col min="8179" max="8179" width="15.140625" style="2" customWidth="1"/>
    <col min="8180" max="8181" width="9.140625" style="2" customWidth="1"/>
    <col min="8182" max="8430" width="9.140625" style="2"/>
    <col min="8431" max="8431" width="13.28515625" style="2" customWidth="1"/>
    <col min="8432" max="8432" width="11.140625" style="2" customWidth="1"/>
    <col min="8433" max="8433" width="19.28515625" style="2" customWidth="1"/>
    <col min="8434" max="8434" width="10" style="2" customWidth="1"/>
    <col min="8435" max="8435" width="15.140625" style="2" customWidth="1"/>
    <col min="8436" max="8437" width="9.140625" style="2" customWidth="1"/>
    <col min="8438" max="8686" width="9.140625" style="2"/>
    <col min="8687" max="8687" width="13.28515625" style="2" customWidth="1"/>
    <col min="8688" max="8688" width="11.140625" style="2" customWidth="1"/>
    <col min="8689" max="8689" width="19.28515625" style="2" customWidth="1"/>
    <col min="8690" max="8690" width="10" style="2" customWidth="1"/>
    <col min="8691" max="8691" width="15.140625" style="2" customWidth="1"/>
    <col min="8692" max="8693" width="9.140625" style="2" customWidth="1"/>
    <col min="8694" max="8942" width="9.140625" style="2"/>
    <col min="8943" max="8943" width="13.28515625" style="2" customWidth="1"/>
    <col min="8944" max="8944" width="11.140625" style="2" customWidth="1"/>
    <col min="8945" max="8945" width="19.28515625" style="2" customWidth="1"/>
    <col min="8946" max="8946" width="10" style="2" customWidth="1"/>
    <col min="8947" max="8947" width="15.140625" style="2" customWidth="1"/>
    <col min="8948" max="8949" width="9.140625" style="2" customWidth="1"/>
    <col min="8950" max="9198" width="9.140625" style="2"/>
    <col min="9199" max="9199" width="13.28515625" style="2" customWidth="1"/>
    <col min="9200" max="9200" width="11.140625" style="2" customWidth="1"/>
    <col min="9201" max="9201" width="19.28515625" style="2" customWidth="1"/>
    <col min="9202" max="9202" width="10" style="2" customWidth="1"/>
    <col min="9203" max="9203" width="15.140625" style="2" customWidth="1"/>
    <col min="9204" max="9205" width="9.140625" style="2" customWidth="1"/>
    <col min="9206" max="9454" width="9.140625" style="2"/>
    <col min="9455" max="9455" width="13.28515625" style="2" customWidth="1"/>
    <col min="9456" max="9456" width="11.140625" style="2" customWidth="1"/>
    <col min="9457" max="9457" width="19.28515625" style="2" customWidth="1"/>
    <col min="9458" max="9458" width="10" style="2" customWidth="1"/>
    <col min="9459" max="9459" width="15.140625" style="2" customWidth="1"/>
    <col min="9460" max="9461" width="9.140625" style="2" customWidth="1"/>
    <col min="9462" max="9710" width="9.140625" style="2"/>
    <col min="9711" max="9711" width="13.28515625" style="2" customWidth="1"/>
    <col min="9712" max="9712" width="11.140625" style="2" customWidth="1"/>
    <col min="9713" max="9713" width="19.28515625" style="2" customWidth="1"/>
    <col min="9714" max="9714" width="10" style="2" customWidth="1"/>
    <col min="9715" max="9715" width="15.140625" style="2" customWidth="1"/>
    <col min="9716" max="9717" width="9.140625" style="2" customWidth="1"/>
    <col min="9718" max="9966" width="9.140625" style="2"/>
    <col min="9967" max="9967" width="13.28515625" style="2" customWidth="1"/>
    <col min="9968" max="9968" width="11.140625" style="2" customWidth="1"/>
    <col min="9969" max="9969" width="19.28515625" style="2" customWidth="1"/>
    <col min="9970" max="9970" width="10" style="2" customWidth="1"/>
    <col min="9971" max="9971" width="15.140625" style="2" customWidth="1"/>
    <col min="9972" max="9973" width="9.140625" style="2" customWidth="1"/>
    <col min="9974" max="10222" width="9.140625" style="2"/>
    <col min="10223" max="10223" width="13.28515625" style="2" customWidth="1"/>
    <col min="10224" max="10224" width="11.140625" style="2" customWidth="1"/>
    <col min="10225" max="10225" width="19.28515625" style="2" customWidth="1"/>
    <col min="10226" max="10226" width="10" style="2" customWidth="1"/>
    <col min="10227" max="10227" width="15.140625" style="2" customWidth="1"/>
    <col min="10228" max="10229" width="9.140625" style="2" customWidth="1"/>
    <col min="10230" max="10478" width="9.140625" style="2"/>
    <col min="10479" max="10479" width="13.28515625" style="2" customWidth="1"/>
    <col min="10480" max="10480" width="11.140625" style="2" customWidth="1"/>
    <col min="10481" max="10481" width="19.28515625" style="2" customWidth="1"/>
    <col min="10482" max="10482" width="10" style="2" customWidth="1"/>
    <col min="10483" max="10483" width="15.140625" style="2" customWidth="1"/>
    <col min="10484" max="10485" width="9.140625" style="2" customWidth="1"/>
    <col min="10486" max="10734" width="9.140625" style="2"/>
    <col min="10735" max="10735" width="13.28515625" style="2" customWidth="1"/>
    <col min="10736" max="10736" width="11.140625" style="2" customWidth="1"/>
    <col min="10737" max="10737" width="19.28515625" style="2" customWidth="1"/>
    <col min="10738" max="10738" width="10" style="2" customWidth="1"/>
    <col min="10739" max="10739" width="15.140625" style="2" customWidth="1"/>
    <col min="10740" max="10741" width="9.140625" style="2" customWidth="1"/>
    <col min="10742" max="10990" width="9.140625" style="2"/>
    <col min="10991" max="10991" width="13.28515625" style="2" customWidth="1"/>
    <col min="10992" max="10992" width="11.140625" style="2" customWidth="1"/>
    <col min="10993" max="10993" width="19.28515625" style="2" customWidth="1"/>
    <col min="10994" max="10994" width="10" style="2" customWidth="1"/>
    <col min="10995" max="10995" width="15.140625" style="2" customWidth="1"/>
    <col min="10996" max="10997" width="9.140625" style="2" customWidth="1"/>
    <col min="10998" max="11246" width="9.140625" style="2"/>
    <col min="11247" max="11247" width="13.28515625" style="2" customWidth="1"/>
    <col min="11248" max="11248" width="11.140625" style="2" customWidth="1"/>
    <col min="11249" max="11249" width="19.28515625" style="2" customWidth="1"/>
    <col min="11250" max="11250" width="10" style="2" customWidth="1"/>
    <col min="11251" max="11251" width="15.140625" style="2" customWidth="1"/>
    <col min="11252" max="11253" width="9.140625" style="2" customWidth="1"/>
    <col min="11254" max="11502" width="9.140625" style="2"/>
    <col min="11503" max="11503" width="13.28515625" style="2" customWidth="1"/>
    <col min="11504" max="11504" width="11.140625" style="2" customWidth="1"/>
    <col min="11505" max="11505" width="19.28515625" style="2" customWidth="1"/>
    <col min="11506" max="11506" width="10" style="2" customWidth="1"/>
    <col min="11507" max="11507" width="15.140625" style="2" customWidth="1"/>
    <col min="11508" max="11509" width="9.140625" style="2" customWidth="1"/>
    <col min="11510" max="11758" width="9.140625" style="2"/>
    <col min="11759" max="11759" width="13.28515625" style="2" customWidth="1"/>
    <col min="11760" max="11760" width="11.140625" style="2" customWidth="1"/>
    <col min="11761" max="11761" width="19.28515625" style="2" customWidth="1"/>
    <col min="11762" max="11762" width="10" style="2" customWidth="1"/>
    <col min="11763" max="11763" width="15.140625" style="2" customWidth="1"/>
    <col min="11764" max="11765" width="9.140625" style="2" customWidth="1"/>
    <col min="11766" max="12014" width="9.140625" style="2"/>
    <col min="12015" max="12015" width="13.28515625" style="2" customWidth="1"/>
    <col min="12016" max="12016" width="11.140625" style="2" customWidth="1"/>
    <col min="12017" max="12017" width="19.28515625" style="2" customWidth="1"/>
    <col min="12018" max="12018" width="10" style="2" customWidth="1"/>
    <col min="12019" max="12019" width="15.140625" style="2" customWidth="1"/>
    <col min="12020" max="12021" width="9.140625" style="2" customWidth="1"/>
    <col min="12022" max="12270" width="9.140625" style="2"/>
    <col min="12271" max="12271" width="13.28515625" style="2" customWidth="1"/>
    <col min="12272" max="12272" width="11.140625" style="2" customWidth="1"/>
    <col min="12273" max="12273" width="19.28515625" style="2" customWidth="1"/>
    <col min="12274" max="12274" width="10" style="2" customWidth="1"/>
    <col min="12275" max="12275" width="15.140625" style="2" customWidth="1"/>
    <col min="12276" max="12277" width="9.140625" style="2" customWidth="1"/>
    <col min="12278" max="12526" width="9.140625" style="2"/>
    <col min="12527" max="12527" width="13.28515625" style="2" customWidth="1"/>
    <col min="12528" max="12528" width="11.140625" style="2" customWidth="1"/>
    <col min="12529" max="12529" width="19.28515625" style="2" customWidth="1"/>
    <col min="12530" max="12530" width="10" style="2" customWidth="1"/>
    <col min="12531" max="12531" width="15.140625" style="2" customWidth="1"/>
    <col min="12532" max="12533" width="9.140625" style="2" customWidth="1"/>
    <col min="12534" max="12782" width="9.140625" style="2"/>
    <col min="12783" max="12783" width="13.28515625" style="2" customWidth="1"/>
    <col min="12784" max="12784" width="11.140625" style="2" customWidth="1"/>
    <col min="12785" max="12785" width="19.28515625" style="2" customWidth="1"/>
    <col min="12786" max="12786" width="10" style="2" customWidth="1"/>
    <col min="12787" max="12787" width="15.140625" style="2" customWidth="1"/>
    <col min="12788" max="12789" width="9.140625" style="2" customWidth="1"/>
    <col min="12790" max="13038" width="9.140625" style="2"/>
    <col min="13039" max="13039" width="13.28515625" style="2" customWidth="1"/>
    <col min="13040" max="13040" width="11.140625" style="2" customWidth="1"/>
    <col min="13041" max="13041" width="19.28515625" style="2" customWidth="1"/>
    <col min="13042" max="13042" width="10" style="2" customWidth="1"/>
    <col min="13043" max="13043" width="15.140625" style="2" customWidth="1"/>
    <col min="13044" max="13045" width="9.140625" style="2" customWidth="1"/>
    <col min="13046" max="13294" width="9.140625" style="2"/>
    <col min="13295" max="13295" width="13.28515625" style="2" customWidth="1"/>
    <col min="13296" max="13296" width="11.140625" style="2" customWidth="1"/>
    <col min="13297" max="13297" width="19.28515625" style="2" customWidth="1"/>
    <col min="13298" max="13298" width="10" style="2" customWidth="1"/>
    <col min="13299" max="13299" width="15.140625" style="2" customWidth="1"/>
    <col min="13300" max="13301" width="9.140625" style="2" customWidth="1"/>
    <col min="13302" max="13550" width="9.140625" style="2"/>
    <col min="13551" max="13551" width="13.28515625" style="2" customWidth="1"/>
    <col min="13552" max="13552" width="11.140625" style="2" customWidth="1"/>
    <col min="13553" max="13553" width="19.28515625" style="2" customWidth="1"/>
    <col min="13554" max="13554" width="10" style="2" customWidth="1"/>
    <col min="13555" max="13555" width="15.140625" style="2" customWidth="1"/>
    <col min="13556" max="13557" width="9.140625" style="2" customWidth="1"/>
    <col min="13558" max="13806" width="9.140625" style="2"/>
    <col min="13807" max="13807" width="13.28515625" style="2" customWidth="1"/>
    <col min="13808" max="13808" width="11.140625" style="2" customWidth="1"/>
    <col min="13809" max="13809" width="19.28515625" style="2" customWidth="1"/>
    <col min="13810" max="13810" width="10" style="2" customWidth="1"/>
    <col min="13811" max="13811" width="15.140625" style="2" customWidth="1"/>
    <col min="13812" max="13813" width="9.140625" style="2" customWidth="1"/>
    <col min="13814" max="14062" width="9.140625" style="2"/>
    <col min="14063" max="14063" width="13.28515625" style="2" customWidth="1"/>
    <col min="14064" max="14064" width="11.140625" style="2" customWidth="1"/>
    <col min="14065" max="14065" width="19.28515625" style="2" customWidth="1"/>
    <col min="14066" max="14066" width="10" style="2" customWidth="1"/>
    <col min="14067" max="14067" width="15.140625" style="2" customWidth="1"/>
    <col min="14068" max="14069" width="9.140625" style="2" customWidth="1"/>
    <col min="14070" max="14318" width="9.140625" style="2"/>
    <col min="14319" max="14319" width="13.28515625" style="2" customWidth="1"/>
    <col min="14320" max="14320" width="11.140625" style="2" customWidth="1"/>
    <col min="14321" max="14321" width="19.28515625" style="2" customWidth="1"/>
    <col min="14322" max="14322" width="10" style="2" customWidth="1"/>
    <col min="14323" max="14323" width="15.140625" style="2" customWidth="1"/>
    <col min="14324" max="14325" width="9.140625" style="2" customWidth="1"/>
    <col min="14326" max="14574" width="9.140625" style="2"/>
    <col min="14575" max="14575" width="13.28515625" style="2" customWidth="1"/>
    <col min="14576" max="14576" width="11.140625" style="2" customWidth="1"/>
    <col min="14577" max="14577" width="19.28515625" style="2" customWidth="1"/>
    <col min="14578" max="14578" width="10" style="2" customWidth="1"/>
    <col min="14579" max="14579" width="15.140625" style="2" customWidth="1"/>
    <col min="14580" max="14581" width="9.140625" style="2" customWidth="1"/>
    <col min="14582" max="14830" width="9.140625" style="2"/>
    <col min="14831" max="14831" width="13.28515625" style="2" customWidth="1"/>
    <col min="14832" max="14832" width="11.140625" style="2" customWidth="1"/>
    <col min="14833" max="14833" width="19.28515625" style="2" customWidth="1"/>
    <col min="14834" max="14834" width="10" style="2" customWidth="1"/>
    <col min="14835" max="14835" width="15.140625" style="2" customWidth="1"/>
    <col min="14836" max="14837" width="9.140625" style="2" customWidth="1"/>
    <col min="14838" max="15086" width="9.140625" style="2"/>
    <col min="15087" max="15087" width="13.28515625" style="2" customWidth="1"/>
    <col min="15088" max="15088" width="11.140625" style="2" customWidth="1"/>
    <col min="15089" max="15089" width="19.28515625" style="2" customWidth="1"/>
    <col min="15090" max="15090" width="10" style="2" customWidth="1"/>
    <col min="15091" max="15091" width="15.140625" style="2" customWidth="1"/>
    <col min="15092" max="15093" width="9.140625" style="2" customWidth="1"/>
    <col min="15094" max="15342" width="9.140625" style="2"/>
    <col min="15343" max="15343" width="13.28515625" style="2" customWidth="1"/>
    <col min="15344" max="15344" width="11.140625" style="2" customWidth="1"/>
    <col min="15345" max="15345" width="19.28515625" style="2" customWidth="1"/>
    <col min="15346" max="15346" width="10" style="2" customWidth="1"/>
    <col min="15347" max="15347" width="15.140625" style="2" customWidth="1"/>
    <col min="15348" max="15349" width="9.140625" style="2" customWidth="1"/>
    <col min="15350" max="15598" width="9.140625" style="2"/>
    <col min="15599" max="15599" width="13.28515625" style="2" customWidth="1"/>
    <col min="15600" max="15600" width="11.140625" style="2" customWidth="1"/>
    <col min="15601" max="15601" width="19.28515625" style="2" customWidth="1"/>
    <col min="15602" max="15602" width="10" style="2" customWidth="1"/>
    <col min="15603" max="15603" width="15.140625" style="2" customWidth="1"/>
    <col min="15604" max="15605" width="9.140625" style="2" customWidth="1"/>
    <col min="15606" max="15854" width="9.140625" style="2"/>
    <col min="15855" max="15855" width="13.28515625" style="2" customWidth="1"/>
    <col min="15856" max="15856" width="11.140625" style="2" customWidth="1"/>
    <col min="15857" max="15857" width="19.28515625" style="2" customWidth="1"/>
    <col min="15858" max="15858" width="10" style="2" customWidth="1"/>
    <col min="15859" max="15859" width="15.140625" style="2" customWidth="1"/>
    <col min="15860" max="15861" width="9.140625" style="2" customWidth="1"/>
    <col min="15862" max="16110" width="9.140625" style="2"/>
    <col min="16111" max="16111" width="13.28515625" style="2" customWidth="1"/>
    <col min="16112" max="16112" width="11.140625" style="2" customWidth="1"/>
    <col min="16113" max="16113" width="19.28515625" style="2" customWidth="1"/>
    <col min="16114" max="16114" width="10" style="2" customWidth="1"/>
    <col min="16115" max="16115" width="15.140625" style="2" customWidth="1"/>
    <col min="16116" max="16117" width="9.140625" style="2" customWidth="1"/>
    <col min="16118" max="16384" width="9.140625" style="2"/>
  </cols>
  <sheetData>
    <row r="1" spans="1:20" x14ac:dyDescent="0.25">
      <c r="C1"/>
    </row>
    <row r="2" spans="1:20" x14ac:dyDescent="0.25">
      <c r="C2"/>
    </row>
    <row r="4" spans="1:20" s="9" customFormat="1" x14ac:dyDescent="0.25">
      <c r="A4" s="5" t="s">
        <v>62</v>
      </c>
      <c r="C4" s="4"/>
      <c r="D4" s="6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8</v>
      </c>
      <c r="N4" s="7" t="s">
        <v>9</v>
      </c>
      <c r="O4" s="7" t="s">
        <v>8</v>
      </c>
      <c r="P4" s="7" t="s">
        <v>8</v>
      </c>
      <c r="Q4" s="7" t="s">
        <v>10</v>
      </c>
      <c r="R4" s="7" t="s">
        <v>8</v>
      </c>
      <c r="S4" s="8" t="s">
        <v>11</v>
      </c>
      <c r="T4" s="46" t="s">
        <v>12</v>
      </c>
    </row>
    <row r="5" spans="1:20" x14ac:dyDescent="0.25">
      <c r="A5" s="10" t="s">
        <v>13</v>
      </c>
      <c r="B5" s="11"/>
      <c r="C5" s="11"/>
      <c r="D5" s="12" t="s">
        <v>14</v>
      </c>
      <c r="E5" s="13">
        <v>5.4</v>
      </c>
      <c r="F5" s="14">
        <f>ROUND(E5*0.2359,2)</f>
        <v>1.27</v>
      </c>
      <c r="G5" s="13"/>
      <c r="H5" s="13">
        <v>3.5</v>
      </c>
      <c r="I5" s="13"/>
      <c r="J5" s="13"/>
      <c r="K5" s="13">
        <v>19.989999999999998</v>
      </c>
      <c r="L5" s="15">
        <f>SUM(E5:K5)</f>
        <v>30.159999999999997</v>
      </c>
      <c r="M5" s="14">
        <f t="shared" ref="M5:M52" si="0">P5/1.15</f>
        <v>30.161490683229808</v>
      </c>
      <c r="N5" s="13">
        <f>ROUND(L5*0.15,2)</f>
        <v>4.5199999999999996</v>
      </c>
      <c r="O5" s="15">
        <f>SUM(L5,N5)</f>
        <v>34.679999999999993</v>
      </c>
      <c r="P5" s="14">
        <f>R5/1.05</f>
        <v>34.685714285714276</v>
      </c>
      <c r="Q5" s="13">
        <v>1.74</v>
      </c>
      <c r="R5" s="16">
        <f>SUM(O5,Q5)</f>
        <v>36.419999999999995</v>
      </c>
      <c r="S5" s="14">
        <f>R5*0.21</f>
        <v>7.6481999999999983</v>
      </c>
      <c r="T5" s="47">
        <f>SUM(R5,S5)</f>
        <v>44.06819999999999</v>
      </c>
    </row>
    <row r="6" spans="1:20" x14ac:dyDescent="0.25">
      <c r="A6" s="17" t="s">
        <v>15</v>
      </c>
      <c r="B6" s="18"/>
      <c r="C6" s="18"/>
      <c r="D6" s="12" t="s">
        <v>16</v>
      </c>
      <c r="E6" s="13">
        <v>10.8</v>
      </c>
      <c r="F6" s="14">
        <f t="shared" ref="F6:F52" si="1">ROUND(E6*0.2359,2)</f>
        <v>2.5499999999999998</v>
      </c>
      <c r="G6" s="13"/>
      <c r="H6" s="13">
        <v>3.5</v>
      </c>
      <c r="I6" s="13"/>
      <c r="J6" s="13"/>
      <c r="K6" s="13">
        <v>39.979999999999997</v>
      </c>
      <c r="L6" s="15">
        <f t="shared" ref="L6:L52" si="2">SUM(E6:K6)</f>
        <v>56.83</v>
      </c>
      <c r="M6" s="14">
        <f t="shared" si="0"/>
        <v>56.828157349896472</v>
      </c>
      <c r="N6" s="13">
        <f t="shared" ref="N6:N52" si="3">ROUND(L6*0.15,2)</f>
        <v>8.52</v>
      </c>
      <c r="O6" s="15">
        <f t="shared" ref="O6:O52" si="4">SUM(L6,N6)</f>
        <v>65.349999999999994</v>
      </c>
      <c r="P6" s="14">
        <f t="shared" ref="P6:P52" si="5">R6/1.05</f>
        <v>65.35238095238094</v>
      </c>
      <c r="Q6" s="13">
        <f t="shared" ref="Q6:Q52" si="6">ROUND(O6*0.05,2)</f>
        <v>3.27</v>
      </c>
      <c r="R6" s="16">
        <f t="shared" ref="R6:R43" si="7">SUM(O6,Q6)</f>
        <v>68.61999999999999</v>
      </c>
      <c r="S6" s="14">
        <f t="shared" ref="S6:S52" si="8">R6*0.21</f>
        <v>14.410199999999998</v>
      </c>
      <c r="T6" s="47">
        <f t="shared" ref="T6:T52" si="9">SUM(R6,S6)</f>
        <v>83.030199999999994</v>
      </c>
    </row>
    <row r="7" spans="1:20" x14ac:dyDescent="0.25">
      <c r="A7" s="17"/>
      <c r="B7" s="18"/>
      <c r="C7" s="18"/>
      <c r="D7" s="12" t="s">
        <v>17</v>
      </c>
      <c r="E7" s="13">
        <v>16.2</v>
      </c>
      <c r="F7" s="14">
        <f t="shared" si="1"/>
        <v>3.82</v>
      </c>
      <c r="G7" s="13"/>
      <c r="H7" s="13">
        <v>3.5</v>
      </c>
      <c r="I7" s="13"/>
      <c r="J7" s="13"/>
      <c r="K7" s="13">
        <v>59.97</v>
      </c>
      <c r="L7" s="15">
        <f t="shared" si="2"/>
        <v>83.49</v>
      </c>
      <c r="M7" s="14">
        <f t="shared" si="0"/>
        <v>83.486542443064181</v>
      </c>
      <c r="N7" s="13">
        <f t="shared" si="3"/>
        <v>12.52</v>
      </c>
      <c r="O7" s="15">
        <f t="shared" si="4"/>
        <v>96.009999999999991</v>
      </c>
      <c r="P7" s="14">
        <f t="shared" si="5"/>
        <v>96.009523809523799</v>
      </c>
      <c r="Q7" s="13">
        <f t="shared" si="6"/>
        <v>4.8</v>
      </c>
      <c r="R7" s="16">
        <f t="shared" si="7"/>
        <v>100.80999999999999</v>
      </c>
      <c r="S7" s="14">
        <f t="shared" si="8"/>
        <v>21.170099999999998</v>
      </c>
      <c r="T7" s="47">
        <f t="shared" si="9"/>
        <v>121.98009999999999</v>
      </c>
    </row>
    <row r="8" spans="1:20" x14ac:dyDescent="0.25">
      <c r="A8" s="19"/>
      <c r="B8" s="20"/>
      <c r="C8" s="20"/>
      <c r="D8" s="12" t="s">
        <v>18</v>
      </c>
      <c r="E8" s="13">
        <v>21.6</v>
      </c>
      <c r="F8" s="14">
        <f t="shared" si="1"/>
        <v>5.0999999999999996</v>
      </c>
      <c r="G8" s="13"/>
      <c r="H8" s="13">
        <v>3.5</v>
      </c>
      <c r="I8" s="13"/>
      <c r="J8" s="13"/>
      <c r="K8" s="13">
        <v>79.959999999999994</v>
      </c>
      <c r="L8" s="15">
        <f t="shared" si="2"/>
        <v>110.16</v>
      </c>
      <c r="M8" s="14">
        <f t="shared" si="0"/>
        <v>110.15320910973084</v>
      </c>
      <c r="N8" s="13">
        <f t="shared" si="3"/>
        <v>16.52</v>
      </c>
      <c r="O8" s="15">
        <f t="shared" si="4"/>
        <v>126.67999999999999</v>
      </c>
      <c r="P8" s="14">
        <f t="shared" si="5"/>
        <v>126.67619047619046</v>
      </c>
      <c r="Q8" s="13">
        <f t="shared" si="6"/>
        <v>6.33</v>
      </c>
      <c r="R8" s="16">
        <f t="shared" si="7"/>
        <v>133.01</v>
      </c>
      <c r="S8" s="14">
        <f t="shared" si="8"/>
        <v>27.932099999999998</v>
      </c>
      <c r="T8" s="47">
        <f t="shared" si="9"/>
        <v>160.94209999999998</v>
      </c>
    </row>
    <row r="9" spans="1:20" x14ac:dyDescent="0.25">
      <c r="A9" s="10" t="s">
        <v>13</v>
      </c>
      <c r="B9" s="11"/>
      <c r="C9" s="11"/>
      <c r="D9" s="12" t="s">
        <v>14</v>
      </c>
      <c r="E9" s="13">
        <v>5.4</v>
      </c>
      <c r="F9" s="14">
        <f t="shared" si="1"/>
        <v>1.27</v>
      </c>
      <c r="G9" s="13"/>
      <c r="H9" s="13">
        <v>5.7</v>
      </c>
      <c r="I9" s="13"/>
      <c r="J9" s="13"/>
      <c r="K9" s="13">
        <v>19.989999999999998</v>
      </c>
      <c r="L9" s="15">
        <f t="shared" si="2"/>
        <v>32.36</v>
      </c>
      <c r="M9" s="14">
        <f t="shared" si="0"/>
        <v>32.356107660455486</v>
      </c>
      <c r="N9" s="13">
        <f t="shared" si="3"/>
        <v>4.8499999999999996</v>
      </c>
      <c r="O9" s="15">
        <f t="shared" si="4"/>
        <v>37.21</v>
      </c>
      <c r="P9" s="14">
        <f t="shared" si="5"/>
        <v>37.209523809523809</v>
      </c>
      <c r="Q9" s="13">
        <f t="shared" si="6"/>
        <v>1.86</v>
      </c>
      <c r="R9" s="16">
        <f t="shared" si="7"/>
        <v>39.07</v>
      </c>
      <c r="S9" s="14">
        <f t="shared" si="8"/>
        <v>8.204699999999999</v>
      </c>
      <c r="T9" s="47">
        <f t="shared" si="9"/>
        <v>47.274699999999996</v>
      </c>
    </row>
    <row r="10" spans="1:20" x14ac:dyDescent="0.25">
      <c r="A10" s="17" t="s">
        <v>19</v>
      </c>
      <c r="B10" s="18"/>
      <c r="C10" s="18"/>
      <c r="D10" s="12" t="s">
        <v>16</v>
      </c>
      <c r="E10" s="13">
        <v>10.8</v>
      </c>
      <c r="F10" s="14">
        <f t="shared" si="1"/>
        <v>2.5499999999999998</v>
      </c>
      <c r="G10" s="13"/>
      <c r="H10" s="13">
        <v>5.7</v>
      </c>
      <c r="I10" s="13"/>
      <c r="J10" s="13"/>
      <c r="K10" s="13">
        <v>39.979999999999997</v>
      </c>
      <c r="L10" s="15">
        <f t="shared" si="2"/>
        <v>59.03</v>
      </c>
      <c r="M10" s="14">
        <f t="shared" si="0"/>
        <v>59.022774327122157</v>
      </c>
      <c r="N10" s="13">
        <f t="shared" si="3"/>
        <v>8.85</v>
      </c>
      <c r="O10" s="15">
        <f t="shared" si="4"/>
        <v>67.88</v>
      </c>
      <c r="P10" s="14">
        <f t="shared" si="5"/>
        <v>67.876190476190473</v>
      </c>
      <c r="Q10" s="13">
        <f t="shared" si="6"/>
        <v>3.39</v>
      </c>
      <c r="R10" s="16">
        <f t="shared" si="7"/>
        <v>71.27</v>
      </c>
      <c r="S10" s="14">
        <f t="shared" si="8"/>
        <v>14.966699999999999</v>
      </c>
      <c r="T10" s="47">
        <f t="shared" si="9"/>
        <v>86.236699999999999</v>
      </c>
    </row>
    <row r="11" spans="1:20" x14ac:dyDescent="0.25">
      <c r="A11" s="17"/>
      <c r="B11" s="18"/>
      <c r="C11" s="18"/>
      <c r="D11" s="12" t="s">
        <v>17</v>
      </c>
      <c r="E11" s="13">
        <v>16.2</v>
      </c>
      <c r="F11" s="14">
        <f t="shared" si="1"/>
        <v>3.82</v>
      </c>
      <c r="G11" s="13"/>
      <c r="H11" s="13">
        <v>5.7</v>
      </c>
      <c r="I11" s="13"/>
      <c r="J11" s="13"/>
      <c r="K11" s="13">
        <v>59.97</v>
      </c>
      <c r="L11" s="15">
        <f t="shared" si="2"/>
        <v>85.69</v>
      </c>
      <c r="M11" s="14">
        <f t="shared" si="0"/>
        <v>85.689440993788821</v>
      </c>
      <c r="N11" s="13">
        <f t="shared" si="3"/>
        <v>12.85</v>
      </c>
      <c r="O11" s="15">
        <f t="shared" si="4"/>
        <v>98.539999999999992</v>
      </c>
      <c r="P11" s="14">
        <f t="shared" si="5"/>
        <v>98.542857142857144</v>
      </c>
      <c r="Q11" s="13">
        <f t="shared" si="6"/>
        <v>4.93</v>
      </c>
      <c r="R11" s="16">
        <f t="shared" si="7"/>
        <v>103.47</v>
      </c>
      <c r="S11" s="14">
        <f t="shared" si="8"/>
        <v>21.7287</v>
      </c>
      <c r="T11" s="47">
        <f t="shared" si="9"/>
        <v>125.1987</v>
      </c>
    </row>
    <row r="12" spans="1:20" x14ac:dyDescent="0.25">
      <c r="A12" s="19"/>
      <c r="B12" s="20"/>
      <c r="C12" s="20"/>
      <c r="D12" s="12" t="s">
        <v>18</v>
      </c>
      <c r="E12" s="13">
        <v>21.6</v>
      </c>
      <c r="F12" s="14">
        <f t="shared" si="1"/>
        <v>5.0999999999999996</v>
      </c>
      <c r="G12" s="13"/>
      <c r="H12" s="13">
        <v>5.7</v>
      </c>
      <c r="I12" s="13"/>
      <c r="J12" s="13"/>
      <c r="K12" s="13">
        <v>79.959999999999994</v>
      </c>
      <c r="L12" s="15">
        <f t="shared" si="2"/>
        <v>112.36</v>
      </c>
      <c r="M12" s="14">
        <f t="shared" si="0"/>
        <v>112.35610766045551</v>
      </c>
      <c r="N12" s="13">
        <f t="shared" si="3"/>
        <v>16.850000000000001</v>
      </c>
      <c r="O12" s="15">
        <f t="shared" si="4"/>
        <v>129.21</v>
      </c>
      <c r="P12" s="14">
        <f t="shared" si="5"/>
        <v>129.20952380952383</v>
      </c>
      <c r="Q12" s="13">
        <f t="shared" si="6"/>
        <v>6.46</v>
      </c>
      <c r="R12" s="16">
        <f t="shared" si="7"/>
        <v>135.67000000000002</v>
      </c>
      <c r="S12" s="14">
        <f t="shared" si="8"/>
        <v>28.490700000000004</v>
      </c>
      <c r="T12" s="47">
        <f t="shared" si="9"/>
        <v>164.16070000000002</v>
      </c>
    </row>
    <row r="13" spans="1:20" x14ac:dyDescent="0.25">
      <c r="A13" s="10" t="s">
        <v>13</v>
      </c>
      <c r="B13" s="11"/>
      <c r="C13" s="11"/>
      <c r="D13" s="12" t="s">
        <v>14</v>
      </c>
      <c r="E13" s="13">
        <v>5.4</v>
      </c>
      <c r="F13" s="14">
        <f t="shared" si="1"/>
        <v>1.27</v>
      </c>
      <c r="G13" s="13"/>
      <c r="H13" s="13">
        <v>7.2</v>
      </c>
      <c r="I13" s="13"/>
      <c r="J13" s="13"/>
      <c r="K13" s="13">
        <v>19.989999999999998</v>
      </c>
      <c r="L13" s="15">
        <f t="shared" si="2"/>
        <v>33.86</v>
      </c>
      <c r="M13" s="14">
        <f t="shared" si="0"/>
        <v>33.863354037267086</v>
      </c>
      <c r="N13" s="13">
        <f t="shared" si="3"/>
        <v>5.08</v>
      </c>
      <c r="O13" s="15">
        <f t="shared" si="4"/>
        <v>38.94</v>
      </c>
      <c r="P13" s="14">
        <f t="shared" si="5"/>
        <v>38.942857142857143</v>
      </c>
      <c r="Q13" s="13">
        <f t="shared" si="6"/>
        <v>1.95</v>
      </c>
      <c r="R13" s="16">
        <f t="shared" si="7"/>
        <v>40.89</v>
      </c>
      <c r="S13" s="14">
        <f t="shared" si="8"/>
        <v>8.5869</v>
      </c>
      <c r="T13" s="47">
        <f t="shared" si="9"/>
        <v>49.476900000000001</v>
      </c>
    </row>
    <row r="14" spans="1:20" x14ac:dyDescent="0.25">
      <c r="A14" s="17" t="s">
        <v>20</v>
      </c>
      <c r="B14" s="18"/>
      <c r="C14" s="18"/>
      <c r="D14" s="12" t="s">
        <v>16</v>
      </c>
      <c r="E14" s="13">
        <v>10.8</v>
      </c>
      <c r="F14" s="14">
        <f t="shared" si="1"/>
        <v>2.5499999999999998</v>
      </c>
      <c r="G14" s="13"/>
      <c r="H14" s="13">
        <v>7.2</v>
      </c>
      <c r="I14" s="13"/>
      <c r="J14" s="13"/>
      <c r="K14" s="13">
        <v>39.979999999999997</v>
      </c>
      <c r="L14" s="15">
        <f t="shared" si="2"/>
        <v>60.53</v>
      </c>
      <c r="M14" s="14">
        <f t="shared" si="0"/>
        <v>60.530020703933751</v>
      </c>
      <c r="N14" s="13">
        <f t="shared" si="3"/>
        <v>9.08</v>
      </c>
      <c r="O14" s="15">
        <f t="shared" si="4"/>
        <v>69.61</v>
      </c>
      <c r="P14" s="14">
        <f t="shared" si="5"/>
        <v>69.609523809523807</v>
      </c>
      <c r="Q14" s="13">
        <f t="shared" si="6"/>
        <v>3.48</v>
      </c>
      <c r="R14" s="16">
        <f t="shared" si="7"/>
        <v>73.09</v>
      </c>
      <c r="S14" s="14">
        <f t="shared" si="8"/>
        <v>15.3489</v>
      </c>
      <c r="T14" s="47">
        <f t="shared" si="9"/>
        <v>88.438900000000004</v>
      </c>
    </row>
    <row r="15" spans="1:20" x14ac:dyDescent="0.25">
      <c r="A15" s="17"/>
      <c r="B15" s="18"/>
      <c r="C15" s="18"/>
      <c r="D15" s="12" t="s">
        <v>17</v>
      </c>
      <c r="E15" s="13">
        <v>16.2</v>
      </c>
      <c r="F15" s="14">
        <f t="shared" si="1"/>
        <v>3.82</v>
      </c>
      <c r="G15" s="13"/>
      <c r="H15" s="13">
        <v>7.2</v>
      </c>
      <c r="I15" s="13"/>
      <c r="J15" s="13"/>
      <c r="K15" s="13">
        <v>59.97</v>
      </c>
      <c r="L15" s="15">
        <f t="shared" si="2"/>
        <v>87.19</v>
      </c>
      <c r="M15" s="14">
        <f t="shared" si="0"/>
        <v>87.188405797101453</v>
      </c>
      <c r="N15" s="13">
        <f t="shared" si="3"/>
        <v>13.08</v>
      </c>
      <c r="O15" s="15">
        <f t="shared" si="4"/>
        <v>100.27</v>
      </c>
      <c r="P15" s="14">
        <f t="shared" si="5"/>
        <v>100.26666666666667</v>
      </c>
      <c r="Q15" s="13">
        <f t="shared" si="6"/>
        <v>5.01</v>
      </c>
      <c r="R15" s="16">
        <f t="shared" si="7"/>
        <v>105.28</v>
      </c>
      <c r="S15" s="14">
        <f t="shared" si="8"/>
        <v>22.108799999999999</v>
      </c>
      <c r="T15" s="47">
        <f t="shared" si="9"/>
        <v>127.3888</v>
      </c>
    </row>
    <row r="16" spans="1:20" x14ac:dyDescent="0.25">
      <c r="A16" s="19"/>
      <c r="B16" s="20"/>
      <c r="C16" s="20"/>
      <c r="D16" s="12" t="s">
        <v>18</v>
      </c>
      <c r="E16" s="13">
        <v>21.6</v>
      </c>
      <c r="F16" s="14">
        <f t="shared" si="1"/>
        <v>5.0999999999999996</v>
      </c>
      <c r="G16" s="13"/>
      <c r="H16" s="13">
        <v>7.2</v>
      </c>
      <c r="I16" s="13"/>
      <c r="J16" s="13"/>
      <c r="K16" s="13">
        <v>79.959999999999994</v>
      </c>
      <c r="L16" s="15">
        <f t="shared" si="2"/>
        <v>113.86</v>
      </c>
      <c r="M16" s="14">
        <f t="shared" si="0"/>
        <v>113.8633540372671</v>
      </c>
      <c r="N16" s="13">
        <f t="shared" si="3"/>
        <v>17.079999999999998</v>
      </c>
      <c r="O16" s="15">
        <f t="shared" si="4"/>
        <v>130.94</v>
      </c>
      <c r="P16" s="14">
        <f t="shared" si="5"/>
        <v>130.94285714285715</v>
      </c>
      <c r="Q16" s="13">
        <f t="shared" si="6"/>
        <v>6.55</v>
      </c>
      <c r="R16" s="16">
        <f t="shared" si="7"/>
        <v>137.49</v>
      </c>
      <c r="S16" s="14">
        <f t="shared" si="8"/>
        <v>28.872900000000001</v>
      </c>
      <c r="T16" s="47">
        <f t="shared" si="9"/>
        <v>166.36290000000002</v>
      </c>
    </row>
    <row r="17" spans="1:20" x14ac:dyDescent="0.25">
      <c r="A17" s="10" t="s">
        <v>13</v>
      </c>
      <c r="B17" s="11"/>
      <c r="C17" s="11"/>
      <c r="D17" s="12" t="s">
        <v>14</v>
      </c>
      <c r="E17" s="13">
        <v>5.4</v>
      </c>
      <c r="F17" s="14">
        <f t="shared" si="1"/>
        <v>1.27</v>
      </c>
      <c r="G17" s="13"/>
      <c r="H17" s="13">
        <v>8.6</v>
      </c>
      <c r="I17" s="13"/>
      <c r="J17" s="13"/>
      <c r="K17" s="13">
        <v>19.989999999999998</v>
      </c>
      <c r="L17" s="15">
        <f t="shared" si="2"/>
        <v>35.26</v>
      </c>
      <c r="M17" s="14">
        <f t="shared" si="0"/>
        <v>35.262939958592135</v>
      </c>
      <c r="N17" s="13">
        <f t="shared" si="3"/>
        <v>5.29</v>
      </c>
      <c r="O17" s="15">
        <f t="shared" si="4"/>
        <v>40.549999999999997</v>
      </c>
      <c r="P17" s="14">
        <f t="shared" si="5"/>
        <v>40.55238095238095</v>
      </c>
      <c r="Q17" s="13">
        <f t="shared" si="6"/>
        <v>2.0299999999999998</v>
      </c>
      <c r="R17" s="16">
        <f t="shared" si="7"/>
        <v>42.58</v>
      </c>
      <c r="S17" s="14">
        <f t="shared" si="8"/>
        <v>8.9417999999999989</v>
      </c>
      <c r="T17" s="47">
        <f t="shared" si="9"/>
        <v>51.521799999999999</v>
      </c>
    </row>
    <row r="18" spans="1:20" x14ac:dyDescent="0.25">
      <c r="A18" s="17" t="s">
        <v>21</v>
      </c>
      <c r="B18" s="18"/>
      <c r="C18" s="18"/>
      <c r="D18" s="12" t="s">
        <v>16</v>
      </c>
      <c r="E18" s="13">
        <v>10.8</v>
      </c>
      <c r="F18" s="14">
        <f t="shared" si="1"/>
        <v>2.5499999999999998</v>
      </c>
      <c r="G18" s="13"/>
      <c r="H18" s="13">
        <v>8.6</v>
      </c>
      <c r="I18" s="13"/>
      <c r="J18" s="13"/>
      <c r="K18" s="13">
        <v>39.979999999999997</v>
      </c>
      <c r="L18" s="15">
        <f t="shared" si="2"/>
        <v>61.93</v>
      </c>
      <c r="M18" s="14">
        <f t="shared" si="0"/>
        <v>61.929606625258799</v>
      </c>
      <c r="N18" s="13">
        <f t="shared" si="3"/>
        <v>9.2899999999999991</v>
      </c>
      <c r="O18" s="15">
        <f t="shared" si="4"/>
        <v>71.22</v>
      </c>
      <c r="P18" s="14">
        <f t="shared" si="5"/>
        <v>71.219047619047615</v>
      </c>
      <c r="Q18" s="13">
        <f t="shared" si="6"/>
        <v>3.56</v>
      </c>
      <c r="R18" s="16">
        <f t="shared" si="7"/>
        <v>74.78</v>
      </c>
      <c r="S18" s="14">
        <f t="shared" si="8"/>
        <v>15.703799999999999</v>
      </c>
      <c r="T18" s="47">
        <f t="shared" si="9"/>
        <v>90.483800000000002</v>
      </c>
    </row>
    <row r="19" spans="1:20" x14ac:dyDescent="0.25">
      <c r="A19" s="17"/>
      <c r="B19" s="18"/>
      <c r="C19" s="18"/>
      <c r="D19" s="12" t="s">
        <v>17</v>
      </c>
      <c r="E19" s="13">
        <v>16.2</v>
      </c>
      <c r="F19" s="14">
        <f t="shared" si="1"/>
        <v>3.82</v>
      </c>
      <c r="G19" s="13"/>
      <c r="H19" s="13">
        <v>8.6</v>
      </c>
      <c r="I19" s="13"/>
      <c r="J19" s="13"/>
      <c r="K19" s="13">
        <v>59.97</v>
      </c>
      <c r="L19" s="15">
        <f t="shared" si="2"/>
        <v>88.59</v>
      </c>
      <c r="M19" s="14">
        <f t="shared" si="0"/>
        <v>88.587991718426508</v>
      </c>
      <c r="N19" s="13">
        <f t="shared" si="3"/>
        <v>13.29</v>
      </c>
      <c r="O19" s="15">
        <f t="shared" si="4"/>
        <v>101.88</v>
      </c>
      <c r="P19" s="14">
        <f t="shared" si="5"/>
        <v>101.87619047619047</v>
      </c>
      <c r="Q19" s="13">
        <f t="shared" si="6"/>
        <v>5.09</v>
      </c>
      <c r="R19" s="16">
        <f t="shared" si="7"/>
        <v>106.97</v>
      </c>
      <c r="S19" s="14">
        <f t="shared" si="8"/>
        <v>22.463699999999999</v>
      </c>
      <c r="T19" s="47">
        <f t="shared" si="9"/>
        <v>129.43369999999999</v>
      </c>
    </row>
    <row r="20" spans="1:20" x14ac:dyDescent="0.25">
      <c r="A20" s="19"/>
      <c r="B20" s="20"/>
      <c r="C20" s="20"/>
      <c r="D20" s="12" t="s">
        <v>18</v>
      </c>
      <c r="E20" s="13">
        <v>21.6</v>
      </c>
      <c r="F20" s="14">
        <f t="shared" si="1"/>
        <v>5.0999999999999996</v>
      </c>
      <c r="G20" s="13"/>
      <c r="H20" s="13">
        <v>8.6</v>
      </c>
      <c r="I20" s="13"/>
      <c r="J20" s="13"/>
      <c r="K20" s="13">
        <v>79.959999999999994</v>
      </c>
      <c r="L20" s="15">
        <f t="shared" si="2"/>
        <v>115.25999999999999</v>
      </c>
      <c r="M20" s="14">
        <f t="shared" si="0"/>
        <v>115.26293995859213</v>
      </c>
      <c r="N20" s="13">
        <f t="shared" si="3"/>
        <v>17.29</v>
      </c>
      <c r="O20" s="15">
        <f t="shared" si="4"/>
        <v>132.54999999999998</v>
      </c>
      <c r="P20" s="14">
        <f t="shared" si="5"/>
        <v>132.55238095238093</v>
      </c>
      <c r="Q20" s="13">
        <f t="shared" si="6"/>
        <v>6.63</v>
      </c>
      <c r="R20" s="16">
        <f t="shared" si="7"/>
        <v>139.17999999999998</v>
      </c>
      <c r="S20" s="14">
        <f t="shared" si="8"/>
        <v>29.227799999999995</v>
      </c>
      <c r="T20" s="47">
        <f t="shared" si="9"/>
        <v>168.40779999999998</v>
      </c>
    </row>
    <row r="21" spans="1:20" x14ac:dyDescent="0.25">
      <c r="A21" s="10" t="s">
        <v>22</v>
      </c>
      <c r="B21" s="11"/>
      <c r="C21" s="21"/>
      <c r="D21" s="12" t="s">
        <v>14</v>
      </c>
      <c r="E21" s="13">
        <v>2</v>
      </c>
      <c r="F21" s="14">
        <f t="shared" si="1"/>
        <v>0.47</v>
      </c>
      <c r="G21" s="13"/>
      <c r="H21" s="13">
        <v>3.5</v>
      </c>
      <c r="I21" s="13"/>
      <c r="J21" s="13"/>
      <c r="K21" s="13">
        <v>3.76</v>
      </c>
      <c r="L21" s="15">
        <f t="shared" si="2"/>
        <v>9.73</v>
      </c>
      <c r="M21" s="14">
        <f t="shared" si="0"/>
        <v>16.132505175983436</v>
      </c>
      <c r="N21" s="13">
        <f t="shared" si="3"/>
        <v>1.46</v>
      </c>
      <c r="O21" s="15">
        <f t="shared" si="4"/>
        <v>11.190000000000001</v>
      </c>
      <c r="P21" s="14">
        <f t="shared" si="5"/>
        <v>18.55238095238095</v>
      </c>
      <c r="Q21" s="13">
        <f t="shared" si="6"/>
        <v>0.56000000000000005</v>
      </c>
      <c r="R21" s="16">
        <v>19.48</v>
      </c>
      <c r="S21" s="14">
        <f t="shared" si="8"/>
        <v>4.0907999999999998</v>
      </c>
      <c r="T21" s="47">
        <f t="shared" si="9"/>
        <v>23.570799999999998</v>
      </c>
    </row>
    <row r="22" spans="1:20" x14ac:dyDescent="0.25">
      <c r="A22" s="17"/>
      <c r="B22" s="18" t="s">
        <v>23</v>
      </c>
      <c r="C22" s="22"/>
      <c r="D22" s="12" t="s">
        <v>16</v>
      </c>
      <c r="E22" s="13">
        <v>4</v>
      </c>
      <c r="F22" s="14">
        <f t="shared" si="1"/>
        <v>0.94</v>
      </c>
      <c r="G22" s="13"/>
      <c r="H22" s="13">
        <v>3.5</v>
      </c>
      <c r="I22" s="13"/>
      <c r="J22" s="13"/>
      <c r="K22" s="13">
        <v>7.52</v>
      </c>
      <c r="L22" s="15">
        <f t="shared" si="2"/>
        <v>15.959999999999999</v>
      </c>
      <c r="M22" s="14">
        <f t="shared" si="0"/>
        <v>26.790890269151141</v>
      </c>
      <c r="N22" s="13">
        <f t="shared" si="3"/>
        <v>2.39</v>
      </c>
      <c r="O22" s="15">
        <f t="shared" si="4"/>
        <v>18.349999999999998</v>
      </c>
      <c r="P22" s="14">
        <f t="shared" si="5"/>
        <v>30.80952380952381</v>
      </c>
      <c r="Q22" s="13">
        <f t="shared" si="6"/>
        <v>0.92</v>
      </c>
      <c r="R22" s="16">
        <v>32.35</v>
      </c>
      <c r="S22" s="14">
        <f t="shared" si="8"/>
        <v>6.7934999999999999</v>
      </c>
      <c r="T22" s="47">
        <f t="shared" si="9"/>
        <v>39.143500000000003</v>
      </c>
    </row>
    <row r="23" spans="1:20" x14ac:dyDescent="0.25">
      <c r="A23" s="17"/>
      <c r="B23" s="18" t="s">
        <v>24</v>
      </c>
      <c r="C23" s="22"/>
      <c r="D23" s="12" t="s">
        <v>17</v>
      </c>
      <c r="E23" s="13">
        <v>6</v>
      </c>
      <c r="F23" s="14">
        <f t="shared" si="1"/>
        <v>1.42</v>
      </c>
      <c r="G23" s="13"/>
      <c r="H23" s="13">
        <v>3.5</v>
      </c>
      <c r="I23" s="13"/>
      <c r="J23" s="13"/>
      <c r="K23" s="13">
        <v>11.28</v>
      </c>
      <c r="L23" s="15">
        <f t="shared" si="2"/>
        <v>22.2</v>
      </c>
      <c r="M23" s="14">
        <f t="shared" si="0"/>
        <v>37.449275362318843</v>
      </c>
      <c r="N23" s="13">
        <f t="shared" si="3"/>
        <v>3.33</v>
      </c>
      <c r="O23" s="15">
        <f t="shared" si="4"/>
        <v>25.53</v>
      </c>
      <c r="P23" s="14">
        <f t="shared" si="5"/>
        <v>43.066666666666663</v>
      </c>
      <c r="Q23" s="13">
        <f t="shared" si="6"/>
        <v>1.28</v>
      </c>
      <c r="R23" s="16">
        <v>45.22</v>
      </c>
      <c r="S23" s="14">
        <f t="shared" si="8"/>
        <v>9.4962</v>
      </c>
      <c r="T23" s="47">
        <f t="shared" si="9"/>
        <v>54.716200000000001</v>
      </c>
    </row>
    <row r="24" spans="1:20" x14ac:dyDescent="0.25">
      <c r="A24" s="19"/>
      <c r="B24" s="20"/>
      <c r="C24" s="23"/>
      <c r="D24" s="12" t="s">
        <v>18</v>
      </c>
      <c r="E24" s="13">
        <v>8</v>
      </c>
      <c r="F24" s="14">
        <f t="shared" si="1"/>
        <v>1.89</v>
      </c>
      <c r="G24" s="13"/>
      <c r="H24" s="13">
        <v>3.5</v>
      </c>
      <c r="I24" s="13"/>
      <c r="J24" s="13"/>
      <c r="K24" s="13">
        <v>15.04</v>
      </c>
      <c r="L24" s="15">
        <f t="shared" si="2"/>
        <v>28.43</v>
      </c>
      <c r="M24" s="14">
        <f t="shared" si="0"/>
        <v>48.107660455486545</v>
      </c>
      <c r="N24" s="13">
        <f t="shared" si="3"/>
        <v>4.26</v>
      </c>
      <c r="O24" s="15">
        <f t="shared" si="4"/>
        <v>32.69</v>
      </c>
      <c r="P24" s="14">
        <f t="shared" si="5"/>
        <v>55.323809523809523</v>
      </c>
      <c r="Q24" s="13">
        <f t="shared" si="6"/>
        <v>1.63</v>
      </c>
      <c r="R24" s="16">
        <v>58.09</v>
      </c>
      <c r="S24" s="14">
        <f t="shared" si="8"/>
        <v>12.1989</v>
      </c>
      <c r="T24" s="47">
        <f t="shared" si="9"/>
        <v>70.288899999999998</v>
      </c>
    </row>
    <row r="25" spans="1:20" x14ac:dyDescent="0.25">
      <c r="A25" s="10" t="s">
        <v>22</v>
      </c>
      <c r="B25" s="11"/>
      <c r="C25" s="21"/>
      <c r="D25" s="13"/>
      <c r="E25" s="13"/>
      <c r="F25" s="13"/>
      <c r="G25" s="13"/>
      <c r="H25" s="13"/>
      <c r="I25" s="13"/>
      <c r="J25" s="13"/>
      <c r="K25" s="13"/>
      <c r="L25" s="15"/>
      <c r="M25" s="13"/>
      <c r="N25" s="13"/>
      <c r="O25" s="15"/>
      <c r="P25" s="13"/>
      <c r="Q25" s="13"/>
      <c r="R25" s="15"/>
      <c r="S25" s="13"/>
      <c r="T25" s="48"/>
    </row>
    <row r="26" spans="1:20" x14ac:dyDescent="0.25">
      <c r="A26" s="19"/>
      <c r="B26" s="20" t="s">
        <v>25</v>
      </c>
      <c r="C26" s="23" t="s">
        <v>24</v>
      </c>
      <c r="D26" s="24" t="s">
        <v>14</v>
      </c>
      <c r="E26" s="13">
        <v>2</v>
      </c>
      <c r="F26" s="14">
        <f>ROUND(E26*0.2359,2)</f>
        <v>0.47</v>
      </c>
      <c r="G26" s="13"/>
      <c r="H26" s="13">
        <v>3.5</v>
      </c>
      <c r="I26" s="13"/>
      <c r="J26" s="13"/>
      <c r="K26" s="13">
        <v>13.51</v>
      </c>
      <c r="L26" s="15">
        <f>SUM(E26:K26)</f>
        <v>19.48</v>
      </c>
      <c r="M26" s="14">
        <f>P26/1.15</f>
        <v>19.478260869565219</v>
      </c>
      <c r="N26" s="13">
        <f>ROUND(L26*0.15,2)</f>
        <v>2.92</v>
      </c>
      <c r="O26" s="15">
        <f>SUM(L26,N26)</f>
        <v>22.4</v>
      </c>
      <c r="P26" s="14">
        <f>R26/1.05</f>
        <v>22.4</v>
      </c>
      <c r="Q26" s="13">
        <f>ROUND(O26*0.05,2)</f>
        <v>1.1200000000000001</v>
      </c>
      <c r="R26" s="16">
        <f>SUM(O26,Q26)</f>
        <v>23.52</v>
      </c>
      <c r="S26" s="14">
        <f>R26*0.21</f>
        <v>4.9391999999999996</v>
      </c>
      <c r="T26" s="47">
        <f>SUM(R26,S26)</f>
        <v>28.459199999999999</v>
      </c>
    </row>
    <row r="27" spans="1:20" x14ac:dyDescent="0.25">
      <c r="A27" s="10" t="s">
        <v>26</v>
      </c>
      <c r="B27" s="11"/>
      <c r="C27" s="11"/>
      <c r="D27" s="12" t="s">
        <v>14</v>
      </c>
      <c r="E27" s="13">
        <v>1.8</v>
      </c>
      <c r="F27" s="14">
        <f t="shared" si="1"/>
        <v>0.42</v>
      </c>
      <c r="G27" s="13"/>
      <c r="H27" s="13">
        <v>3.5</v>
      </c>
      <c r="I27" s="13"/>
      <c r="J27" s="13"/>
      <c r="K27" s="13">
        <v>0.5</v>
      </c>
      <c r="L27" s="15">
        <f t="shared" si="2"/>
        <v>6.2200000000000006</v>
      </c>
      <c r="M27" s="14">
        <f t="shared" si="0"/>
        <v>7.7681159420289863</v>
      </c>
      <c r="N27" s="13">
        <f t="shared" si="3"/>
        <v>0.93</v>
      </c>
      <c r="O27" s="15">
        <f t="shared" si="4"/>
        <v>7.15</v>
      </c>
      <c r="P27" s="14">
        <f t="shared" si="5"/>
        <v>8.9333333333333336</v>
      </c>
      <c r="Q27" s="13">
        <f t="shared" si="6"/>
        <v>0.36</v>
      </c>
      <c r="R27" s="16">
        <v>9.3800000000000008</v>
      </c>
      <c r="S27" s="14">
        <f t="shared" si="8"/>
        <v>1.9698</v>
      </c>
      <c r="T27" s="47">
        <f t="shared" si="9"/>
        <v>11.3498</v>
      </c>
    </row>
    <row r="28" spans="1:20" x14ac:dyDescent="0.25">
      <c r="A28" s="17"/>
      <c r="B28" s="18" t="s">
        <v>24</v>
      </c>
      <c r="C28" s="18"/>
      <c r="D28" s="12" t="s">
        <v>16</v>
      </c>
      <c r="E28" s="13">
        <v>3.6</v>
      </c>
      <c r="F28" s="14">
        <f t="shared" si="1"/>
        <v>0.85</v>
      </c>
      <c r="G28" s="13"/>
      <c r="H28" s="13">
        <v>3.5</v>
      </c>
      <c r="I28" s="13"/>
      <c r="J28" s="13"/>
      <c r="K28" s="13">
        <v>1</v>
      </c>
      <c r="L28" s="15">
        <f t="shared" si="2"/>
        <v>8.9499999999999993</v>
      </c>
      <c r="M28" s="14">
        <f t="shared" si="0"/>
        <v>10.062111801242237</v>
      </c>
      <c r="N28" s="13">
        <f t="shared" si="3"/>
        <v>1.34</v>
      </c>
      <c r="O28" s="15">
        <f t="shared" si="4"/>
        <v>10.29</v>
      </c>
      <c r="P28" s="14">
        <f t="shared" si="5"/>
        <v>11.571428571428571</v>
      </c>
      <c r="Q28" s="13">
        <f t="shared" si="6"/>
        <v>0.51</v>
      </c>
      <c r="R28" s="16">
        <v>12.15</v>
      </c>
      <c r="S28" s="14">
        <f t="shared" si="8"/>
        <v>2.5514999999999999</v>
      </c>
      <c r="T28" s="47">
        <f t="shared" si="9"/>
        <v>14.701499999999999</v>
      </c>
    </row>
    <row r="29" spans="1:20" x14ac:dyDescent="0.25">
      <c r="A29" s="17"/>
      <c r="B29" s="18"/>
      <c r="C29" s="18"/>
      <c r="D29" s="12" t="s">
        <v>17</v>
      </c>
      <c r="E29" s="13">
        <v>5.4</v>
      </c>
      <c r="F29" s="14">
        <f t="shared" si="1"/>
        <v>1.27</v>
      </c>
      <c r="G29" s="13"/>
      <c r="H29" s="13">
        <v>3.5</v>
      </c>
      <c r="I29" s="13"/>
      <c r="J29" s="13"/>
      <c r="K29" s="13">
        <v>1.5</v>
      </c>
      <c r="L29" s="15">
        <f t="shared" si="2"/>
        <v>11.67</v>
      </c>
      <c r="M29" s="14">
        <f t="shared" si="0"/>
        <v>12.356107660455487</v>
      </c>
      <c r="N29" s="13">
        <f t="shared" si="3"/>
        <v>1.75</v>
      </c>
      <c r="O29" s="15">
        <f t="shared" si="4"/>
        <v>13.42</v>
      </c>
      <c r="P29" s="14">
        <f t="shared" si="5"/>
        <v>14.209523809523809</v>
      </c>
      <c r="Q29" s="13">
        <f t="shared" si="6"/>
        <v>0.67</v>
      </c>
      <c r="R29" s="16">
        <v>14.92</v>
      </c>
      <c r="S29" s="14">
        <f t="shared" si="8"/>
        <v>3.1332</v>
      </c>
      <c r="T29" s="47">
        <f t="shared" si="9"/>
        <v>18.0532</v>
      </c>
    </row>
    <row r="30" spans="1:20" x14ac:dyDescent="0.25">
      <c r="A30" s="19"/>
      <c r="B30" s="20"/>
      <c r="C30" s="20"/>
      <c r="D30" s="12" t="s">
        <v>18</v>
      </c>
      <c r="E30" s="13">
        <v>7.2</v>
      </c>
      <c r="F30" s="14">
        <f t="shared" si="1"/>
        <v>1.7</v>
      </c>
      <c r="G30" s="13"/>
      <c r="H30" s="13">
        <v>3.5</v>
      </c>
      <c r="I30" s="13"/>
      <c r="J30" s="13"/>
      <c r="K30" s="13">
        <v>2</v>
      </c>
      <c r="L30" s="15">
        <f t="shared" si="2"/>
        <v>14.4</v>
      </c>
      <c r="M30" s="14">
        <f t="shared" si="0"/>
        <v>14.650103519668738</v>
      </c>
      <c r="N30" s="13">
        <f t="shared" si="3"/>
        <v>2.16</v>
      </c>
      <c r="O30" s="15">
        <f t="shared" si="4"/>
        <v>16.560000000000002</v>
      </c>
      <c r="P30" s="14">
        <f t="shared" si="5"/>
        <v>16.847619047619048</v>
      </c>
      <c r="Q30" s="13">
        <f t="shared" si="6"/>
        <v>0.83</v>
      </c>
      <c r="R30" s="16">
        <v>17.690000000000001</v>
      </c>
      <c r="S30" s="14">
        <f t="shared" si="8"/>
        <v>3.7149000000000001</v>
      </c>
      <c r="T30" s="47">
        <f t="shared" si="9"/>
        <v>21.404900000000001</v>
      </c>
    </row>
    <row r="31" spans="1:20" x14ac:dyDescent="0.25">
      <c r="A31" s="25" t="s">
        <v>27</v>
      </c>
      <c r="B31" s="25"/>
      <c r="C31" s="26"/>
      <c r="D31" s="12"/>
      <c r="E31" s="13"/>
      <c r="F31" s="14">
        <f t="shared" si="1"/>
        <v>0</v>
      </c>
      <c r="G31" s="13"/>
      <c r="H31" s="13"/>
      <c r="I31" s="13"/>
      <c r="J31" s="13"/>
      <c r="K31" s="13"/>
      <c r="L31" s="15">
        <f t="shared" si="2"/>
        <v>0</v>
      </c>
      <c r="M31" s="14">
        <f t="shared" si="0"/>
        <v>23.958592132505178</v>
      </c>
      <c r="N31" s="13">
        <f t="shared" si="3"/>
        <v>0</v>
      </c>
      <c r="O31" s="15">
        <f t="shared" si="4"/>
        <v>0</v>
      </c>
      <c r="P31" s="14">
        <f t="shared" si="5"/>
        <v>27.55238095238095</v>
      </c>
      <c r="Q31" s="13">
        <f t="shared" si="6"/>
        <v>0</v>
      </c>
      <c r="R31" s="16">
        <v>28.93</v>
      </c>
      <c r="S31" s="14">
        <f t="shared" si="8"/>
        <v>6.0752999999999995</v>
      </c>
      <c r="T31" s="47">
        <f t="shared" si="9"/>
        <v>35.005299999999998</v>
      </c>
    </row>
    <row r="32" spans="1:20" x14ac:dyDescent="0.25">
      <c r="A32" s="27" t="s">
        <v>28</v>
      </c>
      <c r="B32" s="28"/>
      <c r="C32" s="29" t="s">
        <v>29</v>
      </c>
      <c r="D32" s="12" t="s">
        <v>30</v>
      </c>
      <c r="E32" s="13">
        <v>3.6</v>
      </c>
      <c r="F32" s="14">
        <f t="shared" si="1"/>
        <v>0.85</v>
      </c>
      <c r="G32" s="13">
        <v>15.85</v>
      </c>
      <c r="H32" s="13"/>
      <c r="I32" s="13">
        <v>0.23</v>
      </c>
      <c r="J32" s="13"/>
      <c r="K32" s="13"/>
      <c r="L32" s="15">
        <f t="shared" si="2"/>
        <v>20.53</v>
      </c>
      <c r="M32" s="14">
        <f t="shared" si="0"/>
        <v>20.530020703933747</v>
      </c>
      <c r="N32" s="13">
        <f t="shared" si="3"/>
        <v>3.08</v>
      </c>
      <c r="O32" s="15">
        <f t="shared" si="4"/>
        <v>23.61</v>
      </c>
      <c r="P32" s="14">
        <f t="shared" si="5"/>
        <v>23.609523809523807</v>
      </c>
      <c r="Q32" s="13">
        <f t="shared" si="6"/>
        <v>1.18</v>
      </c>
      <c r="R32" s="16">
        <f t="shared" si="7"/>
        <v>24.79</v>
      </c>
      <c r="S32" s="14">
        <f t="shared" si="8"/>
        <v>5.2058999999999997</v>
      </c>
      <c r="T32" s="47">
        <f t="shared" si="9"/>
        <v>29.995899999999999</v>
      </c>
    </row>
    <row r="33" spans="1:20" x14ac:dyDescent="0.25">
      <c r="A33" s="30"/>
      <c r="B33" s="31"/>
      <c r="C33" s="29" t="s">
        <v>31</v>
      </c>
      <c r="D33" s="12" t="s">
        <v>30</v>
      </c>
      <c r="E33" s="13">
        <v>3.6</v>
      </c>
      <c r="F33" s="14">
        <f t="shared" si="1"/>
        <v>0.85</v>
      </c>
      <c r="G33" s="13">
        <v>13.8</v>
      </c>
      <c r="H33" s="13"/>
      <c r="I33" s="13">
        <v>12.55</v>
      </c>
      <c r="J33" s="13"/>
      <c r="K33" s="13"/>
      <c r="L33" s="15">
        <f t="shared" si="2"/>
        <v>30.8</v>
      </c>
      <c r="M33" s="14">
        <f t="shared" si="0"/>
        <v>30.799171842650111</v>
      </c>
      <c r="N33" s="13">
        <f t="shared" si="3"/>
        <v>4.62</v>
      </c>
      <c r="O33" s="15">
        <f t="shared" si="4"/>
        <v>35.42</v>
      </c>
      <c r="P33" s="14">
        <f t="shared" si="5"/>
        <v>35.419047619047625</v>
      </c>
      <c r="Q33" s="13">
        <f t="shared" si="6"/>
        <v>1.77</v>
      </c>
      <c r="R33" s="16">
        <f t="shared" si="7"/>
        <v>37.190000000000005</v>
      </c>
      <c r="S33" s="14">
        <f t="shared" si="8"/>
        <v>7.8099000000000007</v>
      </c>
      <c r="T33" s="47">
        <f t="shared" si="9"/>
        <v>44.999900000000004</v>
      </c>
    </row>
    <row r="34" spans="1:20" x14ac:dyDescent="0.25">
      <c r="A34" s="30"/>
      <c r="B34" s="31"/>
      <c r="C34" s="29" t="s">
        <v>32</v>
      </c>
      <c r="D34" s="12" t="s">
        <v>33</v>
      </c>
      <c r="E34" s="13">
        <v>3.6</v>
      </c>
      <c r="F34" s="14">
        <f t="shared" si="1"/>
        <v>0.85</v>
      </c>
      <c r="G34" s="13">
        <v>16</v>
      </c>
      <c r="H34" s="13"/>
      <c r="I34" s="13">
        <v>10.35</v>
      </c>
      <c r="J34" s="13"/>
      <c r="K34" s="13"/>
      <c r="L34" s="15">
        <f t="shared" si="2"/>
        <v>30.799999999999997</v>
      </c>
      <c r="M34" s="14">
        <f t="shared" si="0"/>
        <v>30.799171842650104</v>
      </c>
      <c r="N34" s="13">
        <f t="shared" si="3"/>
        <v>4.62</v>
      </c>
      <c r="O34" s="15">
        <f t="shared" si="4"/>
        <v>35.419999999999995</v>
      </c>
      <c r="P34" s="14">
        <f t="shared" si="5"/>
        <v>35.419047619047618</v>
      </c>
      <c r="Q34" s="13">
        <f t="shared" si="6"/>
        <v>1.77</v>
      </c>
      <c r="R34" s="16">
        <f t="shared" si="7"/>
        <v>37.19</v>
      </c>
      <c r="S34" s="14">
        <f t="shared" si="8"/>
        <v>7.809899999999999</v>
      </c>
      <c r="T34" s="47">
        <f t="shared" si="9"/>
        <v>44.999899999999997</v>
      </c>
    </row>
    <row r="35" spans="1:20" x14ac:dyDescent="0.25">
      <c r="A35" s="30"/>
      <c r="B35" s="31" t="s">
        <v>34</v>
      </c>
      <c r="C35" s="26" t="s">
        <v>35</v>
      </c>
      <c r="D35" s="12" t="s">
        <v>36</v>
      </c>
      <c r="E35" s="13"/>
      <c r="F35" s="14">
        <f t="shared" si="1"/>
        <v>0</v>
      </c>
      <c r="G35" s="13">
        <v>0.75</v>
      </c>
      <c r="H35" s="13"/>
      <c r="I35" s="13"/>
      <c r="J35" s="13"/>
      <c r="K35" s="13"/>
      <c r="L35" s="15">
        <f t="shared" si="2"/>
        <v>0.75</v>
      </c>
      <c r="M35" s="14">
        <f t="shared" si="0"/>
        <v>0.75362318840579723</v>
      </c>
      <c r="N35" s="13">
        <f t="shared" si="3"/>
        <v>0.11</v>
      </c>
      <c r="O35" s="15">
        <f t="shared" si="4"/>
        <v>0.86</v>
      </c>
      <c r="P35" s="14">
        <f t="shared" si="5"/>
        <v>0.8666666666666667</v>
      </c>
      <c r="Q35" s="13">
        <v>0.05</v>
      </c>
      <c r="R35" s="16">
        <f t="shared" si="7"/>
        <v>0.91</v>
      </c>
      <c r="S35" s="14">
        <f t="shared" si="8"/>
        <v>0.19109999999999999</v>
      </c>
      <c r="T35" s="47">
        <f t="shared" si="9"/>
        <v>1.1011</v>
      </c>
    </row>
    <row r="36" spans="1:20" x14ac:dyDescent="0.25">
      <c r="A36" s="19"/>
      <c r="B36" s="23" t="s">
        <v>37</v>
      </c>
      <c r="C36" s="26" t="s">
        <v>35</v>
      </c>
      <c r="D36" s="12" t="s">
        <v>36</v>
      </c>
      <c r="E36" s="13"/>
      <c r="F36" s="14">
        <f t="shared" si="1"/>
        <v>0</v>
      </c>
      <c r="G36" s="13">
        <v>0.51</v>
      </c>
      <c r="H36" s="13"/>
      <c r="I36" s="13"/>
      <c r="J36" s="13"/>
      <c r="K36" s="13"/>
      <c r="L36" s="15">
        <f t="shared" si="2"/>
        <v>0.51</v>
      </c>
      <c r="M36" s="14">
        <f t="shared" si="0"/>
        <v>0.51345755693581785</v>
      </c>
      <c r="N36" s="13">
        <f t="shared" si="3"/>
        <v>0.08</v>
      </c>
      <c r="O36" s="15">
        <f t="shared" si="4"/>
        <v>0.59</v>
      </c>
      <c r="P36" s="14">
        <f t="shared" si="5"/>
        <v>0.59047619047619049</v>
      </c>
      <c r="Q36" s="13">
        <f t="shared" si="6"/>
        <v>0.03</v>
      </c>
      <c r="R36" s="16">
        <f t="shared" si="7"/>
        <v>0.62</v>
      </c>
      <c r="S36" s="14">
        <f t="shared" si="8"/>
        <v>0.13019999999999998</v>
      </c>
      <c r="T36" s="47">
        <f t="shared" si="9"/>
        <v>0.75019999999999998</v>
      </c>
    </row>
    <row r="37" spans="1:20" x14ac:dyDescent="0.25">
      <c r="A37" s="10" t="s">
        <v>38</v>
      </c>
      <c r="B37" s="21"/>
      <c r="C37" s="26"/>
      <c r="D37" s="12" t="s">
        <v>39</v>
      </c>
      <c r="E37" s="13"/>
      <c r="F37" s="14">
        <f t="shared" si="1"/>
        <v>0</v>
      </c>
      <c r="G37" s="13"/>
      <c r="H37" s="13"/>
      <c r="I37" s="13"/>
      <c r="J37" s="13"/>
      <c r="K37" s="13"/>
      <c r="L37" s="15">
        <f t="shared" si="2"/>
        <v>0</v>
      </c>
      <c r="M37" s="14">
        <f t="shared" si="0"/>
        <v>13.689440993788821</v>
      </c>
      <c r="N37" s="13">
        <f t="shared" si="3"/>
        <v>0</v>
      </c>
      <c r="O37" s="15">
        <f t="shared" si="4"/>
        <v>0</v>
      </c>
      <c r="P37" s="14">
        <f t="shared" si="5"/>
        <v>15.742857142857144</v>
      </c>
      <c r="Q37" s="13">
        <f t="shared" si="6"/>
        <v>0</v>
      </c>
      <c r="R37" s="16">
        <v>16.53</v>
      </c>
      <c r="S37" s="14">
        <f t="shared" si="8"/>
        <v>3.4713000000000003</v>
      </c>
      <c r="T37" s="47">
        <f t="shared" si="9"/>
        <v>20.001300000000001</v>
      </c>
    </row>
    <row r="38" spans="1:20" x14ac:dyDescent="0.25">
      <c r="A38" s="17"/>
      <c r="B38" s="22"/>
      <c r="C38" s="26" t="s">
        <v>40</v>
      </c>
      <c r="D38" s="12" t="s">
        <v>33</v>
      </c>
      <c r="E38" s="13"/>
      <c r="F38" s="14">
        <f t="shared" si="1"/>
        <v>0</v>
      </c>
      <c r="G38" s="13"/>
      <c r="H38" s="13"/>
      <c r="I38" s="13"/>
      <c r="J38" s="13"/>
      <c r="K38" s="13"/>
      <c r="L38" s="15">
        <f t="shared" si="2"/>
        <v>0</v>
      </c>
      <c r="M38" s="14">
        <f t="shared" si="0"/>
        <v>13.689440993788821</v>
      </c>
      <c r="N38" s="13">
        <f t="shared" si="3"/>
        <v>0</v>
      </c>
      <c r="O38" s="15">
        <f t="shared" si="4"/>
        <v>0</v>
      </c>
      <c r="P38" s="14">
        <f t="shared" si="5"/>
        <v>15.742857142857144</v>
      </c>
      <c r="Q38" s="13">
        <f t="shared" si="6"/>
        <v>0</v>
      </c>
      <c r="R38" s="16">
        <v>16.53</v>
      </c>
      <c r="S38" s="14">
        <f t="shared" si="8"/>
        <v>3.4713000000000003</v>
      </c>
      <c r="T38" s="47">
        <f t="shared" si="9"/>
        <v>20.001300000000001</v>
      </c>
    </row>
    <row r="39" spans="1:20" x14ac:dyDescent="0.25">
      <c r="A39" s="19"/>
      <c r="B39" s="23"/>
      <c r="C39" s="26" t="s">
        <v>35</v>
      </c>
      <c r="D39" s="12"/>
      <c r="E39" s="13"/>
      <c r="F39" s="14">
        <f t="shared" si="1"/>
        <v>0</v>
      </c>
      <c r="G39" s="13">
        <v>0.51</v>
      </c>
      <c r="H39" s="13"/>
      <c r="I39" s="13"/>
      <c r="J39" s="13"/>
      <c r="K39" s="13"/>
      <c r="L39" s="15">
        <f t="shared" si="2"/>
        <v>0.51</v>
      </c>
      <c r="M39" s="14">
        <f t="shared" si="0"/>
        <v>0.51345755693581785</v>
      </c>
      <c r="N39" s="13">
        <f t="shared" si="3"/>
        <v>0.08</v>
      </c>
      <c r="O39" s="15">
        <f t="shared" si="4"/>
        <v>0.59</v>
      </c>
      <c r="P39" s="14">
        <f t="shared" si="5"/>
        <v>0.59047619047619049</v>
      </c>
      <c r="Q39" s="13">
        <f t="shared" si="6"/>
        <v>0.03</v>
      </c>
      <c r="R39" s="16">
        <f t="shared" si="7"/>
        <v>0.62</v>
      </c>
      <c r="S39" s="14">
        <f t="shared" si="8"/>
        <v>0.13019999999999998</v>
      </c>
      <c r="T39" s="47">
        <f t="shared" si="9"/>
        <v>0.75019999999999998</v>
      </c>
    </row>
    <row r="40" spans="1:20" x14ac:dyDescent="0.25">
      <c r="A40" s="10" t="s">
        <v>41</v>
      </c>
      <c r="B40" s="11"/>
      <c r="C40" s="21"/>
      <c r="D40" s="24"/>
      <c r="E40" s="13"/>
      <c r="F40" s="14">
        <f t="shared" si="1"/>
        <v>0</v>
      </c>
      <c r="G40" s="13"/>
      <c r="H40" s="13"/>
      <c r="I40" s="13"/>
      <c r="J40" s="13"/>
      <c r="K40" s="13"/>
      <c r="L40" s="15">
        <f t="shared" si="2"/>
        <v>0</v>
      </c>
      <c r="M40" s="14">
        <f t="shared" si="0"/>
        <v>0</v>
      </c>
      <c r="N40" s="13"/>
      <c r="O40" s="15"/>
      <c r="P40" s="14"/>
      <c r="Q40" s="13"/>
      <c r="R40" s="16"/>
      <c r="S40" s="14"/>
      <c r="T40" s="47"/>
    </row>
    <row r="41" spans="1:20" x14ac:dyDescent="0.25">
      <c r="A41" s="17"/>
      <c r="B41" s="18" t="s">
        <v>42</v>
      </c>
      <c r="C41" s="22"/>
      <c r="D41" s="32"/>
      <c r="E41" s="13"/>
      <c r="F41" s="14">
        <f t="shared" si="1"/>
        <v>0</v>
      </c>
      <c r="G41" s="13"/>
      <c r="H41" s="13"/>
      <c r="I41" s="13"/>
      <c r="J41" s="13"/>
      <c r="K41" s="13"/>
      <c r="L41" s="15">
        <f t="shared" si="2"/>
        <v>0</v>
      </c>
      <c r="M41" s="33">
        <f t="shared" si="0"/>
        <v>5.1345755693581792</v>
      </c>
      <c r="N41" s="13">
        <f t="shared" si="3"/>
        <v>0</v>
      </c>
      <c r="O41" s="15">
        <f t="shared" si="4"/>
        <v>0</v>
      </c>
      <c r="P41" s="33">
        <f t="shared" si="5"/>
        <v>5.9047619047619051</v>
      </c>
      <c r="Q41" s="13">
        <f t="shared" si="6"/>
        <v>0</v>
      </c>
      <c r="R41" s="16">
        <v>6.2</v>
      </c>
      <c r="S41" s="14">
        <f t="shared" si="8"/>
        <v>1.302</v>
      </c>
      <c r="T41" s="47">
        <f t="shared" si="9"/>
        <v>7.5020000000000007</v>
      </c>
    </row>
    <row r="42" spans="1:20" x14ac:dyDescent="0.25">
      <c r="A42" s="17"/>
      <c r="B42" s="18" t="s">
        <v>43</v>
      </c>
      <c r="C42" s="22"/>
      <c r="D42" s="12"/>
      <c r="E42" s="13"/>
      <c r="F42" s="14">
        <f t="shared" si="1"/>
        <v>0</v>
      </c>
      <c r="G42" s="13"/>
      <c r="H42" s="13"/>
      <c r="I42" s="13"/>
      <c r="J42" s="13"/>
      <c r="K42" s="13"/>
      <c r="L42" s="15">
        <f t="shared" si="2"/>
        <v>0</v>
      </c>
      <c r="M42" s="14">
        <f t="shared" si="0"/>
        <v>29.084886128364388</v>
      </c>
      <c r="N42" s="13">
        <f t="shared" si="3"/>
        <v>0</v>
      </c>
      <c r="O42" s="15">
        <f t="shared" si="4"/>
        <v>0</v>
      </c>
      <c r="P42" s="14">
        <f t="shared" si="5"/>
        <v>33.447619047619042</v>
      </c>
      <c r="Q42" s="13">
        <f t="shared" si="6"/>
        <v>0</v>
      </c>
      <c r="R42" s="16">
        <v>35.119999999999997</v>
      </c>
      <c r="S42" s="14">
        <f t="shared" si="8"/>
        <v>7.3751999999999995</v>
      </c>
      <c r="T42" s="47">
        <f t="shared" si="9"/>
        <v>42.495199999999997</v>
      </c>
    </row>
    <row r="43" spans="1:20" x14ac:dyDescent="0.25">
      <c r="A43" s="25" t="s">
        <v>44</v>
      </c>
      <c r="B43" s="34" t="s">
        <v>45</v>
      </c>
      <c r="C43" s="26"/>
      <c r="D43" s="12" t="s">
        <v>46</v>
      </c>
      <c r="E43" s="13"/>
      <c r="F43" s="14">
        <f t="shared" si="1"/>
        <v>0</v>
      </c>
      <c r="G43" s="13">
        <v>0.75</v>
      </c>
      <c r="H43" s="13"/>
      <c r="I43" s="13"/>
      <c r="J43" s="13"/>
      <c r="K43" s="13"/>
      <c r="L43" s="15">
        <f t="shared" si="2"/>
        <v>0.75</v>
      </c>
      <c r="M43" s="14">
        <f t="shared" si="0"/>
        <v>0.75362318840579723</v>
      </c>
      <c r="N43" s="13">
        <f t="shared" si="3"/>
        <v>0.11</v>
      </c>
      <c r="O43" s="15">
        <f t="shared" si="4"/>
        <v>0.86</v>
      </c>
      <c r="P43" s="14">
        <f t="shared" si="5"/>
        <v>0.8666666666666667</v>
      </c>
      <c r="Q43" s="13">
        <v>0.05</v>
      </c>
      <c r="R43" s="35">
        <f t="shared" si="7"/>
        <v>0.91</v>
      </c>
      <c r="S43" s="36">
        <v>0.19</v>
      </c>
      <c r="T43" s="49">
        <f t="shared" si="9"/>
        <v>1.1000000000000001</v>
      </c>
    </row>
    <row r="44" spans="1:20" x14ac:dyDescent="0.25">
      <c r="A44" s="37"/>
      <c r="B44" s="26" t="s">
        <v>47</v>
      </c>
      <c r="C44" s="26"/>
      <c r="D44" s="12" t="s">
        <v>48</v>
      </c>
      <c r="E44" s="13"/>
      <c r="F44" s="14">
        <f t="shared" si="1"/>
        <v>0</v>
      </c>
      <c r="G44" s="13"/>
      <c r="H44" s="13"/>
      <c r="I44" s="13"/>
      <c r="J44" s="13"/>
      <c r="K44" s="13"/>
      <c r="L44" s="15">
        <f t="shared" si="2"/>
        <v>0</v>
      </c>
      <c r="M44" s="14">
        <f t="shared" si="0"/>
        <v>0</v>
      </c>
      <c r="N44" s="13"/>
      <c r="O44" s="15"/>
      <c r="P44" s="14"/>
      <c r="Q44" s="12"/>
      <c r="R44" s="38" t="s">
        <v>49</v>
      </c>
      <c r="S44" s="39"/>
      <c r="T44" s="50"/>
    </row>
    <row r="45" spans="1:20" x14ac:dyDescent="0.25">
      <c r="A45" s="40"/>
      <c r="B45" s="26" t="s">
        <v>50</v>
      </c>
      <c r="C45" s="26"/>
      <c r="D45" s="12" t="s">
        <v>51</v>
      </c>
      <c r="E45" s="13"/>
      <c r="F45" s="14">
        <f t="shared" si="1"/>
        <v>0</v>
      </c>
      <c r="G45" s="13">
        <v>23.96</v>
      </c>
      <c r="H45" s="13"/>
      <c r="I45" s="13"/>
      <c r="J45" s="13"/>
      <c r="K45" s="13"/>
      <c r="L45" s="15">
        <f t="shared" si="2"/>
        <v>23.96</v>
      </c>
      <c r="M45" s="14">
        <f t="shared" si="0"/>
        <v>24.844720496894411</v>
      </c>
      <c r="N45" s="13">
        <f t="shared" si="3"/>
        <v>3.59</v>
      </c>
      <c r="O45" s="15">
        <f t="shared" si="4"/>
        <v>27.55</v>
      </c>
      <c r="P45" s="14">
        <f t="shared" si="5"/>
        <v>28.571428571428569</v>
      </c>
      <c r="Q45" s="13">
        <f t="shared" si="6"/>
        <v>1.38</v>
      </c>
      <c r="R45" s="41">
        <v>30</v>
      </c>
      <c r="S45" s="42">
        <f t="shared" si="8"/>
        <v>6.3</v>
      </c>
      <c r="T45" s="51">
        <f t="shared" si="9"/>
        <v>36.299999999999997</v>
      </c>
    </row>
    <row r="46" spans="1:20" x14ac:dyDescent="0.25">
      <c r="A46" s="18"/>
      <c r="B46" s="20" t="s">
        <v>52</v>
      </c>
      <c r="C46" s="23"/>
      <c r="D46" s="32" t="s">
        <v>53</v>
      </c>
      <c r="E46" s="13"/>
      <c r="F46" s="14">
        <f t="shared" si="1"/>
        <v>0</v>
      </c>
      <c r="G46" s="13"/>
      <c r="H46" s="13"/>
      <c r="I46" s="13"/>
      <c r="J46" s="13"/>
      <c r="K46" s="13">
        <v>5.47</v>
      </c>
      <c r="L46" s="15">
        <v>5.47</v>
      </c>
      <c r="M46" s="14">
        <f t="shared" si="0"/>
        <v>6.8405797101449277</v>
      </c>
      <c r="N46" s="13">
        <f t="shared" si="3"/>
        <v>0.82</v>
      </c>
      <c r="O46" s="15">
        <v>6.29</v>
      </c>
      <c r="P46" s="14">
        <f t="shared" si="5"/>
        <v>7.8666666666666663</v>
      </c>
      <c r="Q46" s="13">
        <v>0.32</v>
      </c>
      <c r="R46" s="16">
        <v>8.26</v>
      </c>
      <c r="S46" s="14">
        <f t="shared" si="8"/>
        <v>1.7345999999999999</v>
      </c>
      <c r="T46" s="47">
        <v>9.99</v>
      </c>
    </row>
    <row r="47" spans="1:20" x14ac:dyDescent="0.25">
      <c r="A47" s="10" t="s">
        <v>54</v>
      </c>
      <c r="B47" s="11"/>
      <c r="C47" s="21"/>
      <c r="D47" s="13"/>
      <c r="E47" s="13"/>
      <c r="F47" s="13"/>
      <c r="G47" s="13"/>
      <c r="H47" s="13"/>
      <c r="I47" s="13"/>
      <c r="J47" s="13"/>
      <c r="K47" s="13"/>
      <c r="L47" s="15"/>
      <c r="M47" s="13"/>
      <c r="N47" s="13"/>
      <c r="O47" s="15"/>
      <c r="P47" s="13"/>
      <c r="Q47" s="13"/>
      <c r="R47" s="15"/>
      <c r="S47" s="13"/>
      <c r="T47" s="48"/>
    </row>
    <row r="48" spans="1:20" x14ac:dyDescent="0.25">
      <c r="A48" s="17" t="s">
        <v>55</v>
      </c>
      <c r="B48" s="18"/>
      <c r="C48" s="22"/>
      <c r="D48" s="24" t="s">
        <v>56</v>
      </c>
      <c r="E48" s="13">
        <v>3.6</v>
      </c>
      <c r="F48" s="14">
        <f>ROUND(E48*0.2359,2)</f>
        <v>0.85</v>
      </c>
      <c r="G48" s="13">
        <v>6</v>
      </c>
      <c r="H48" s="13"/>
      <c r="I48" s="13">
        <v>8.58</v>
      </c>
      <c r="J48" s="13">
        <v>1.5</v>
      </c>
      <c r="K48" s="13"/>
      <c r="L48" s="15">
        <f>SUM(E48:K48)</f>
        <v>20.53</v>
      </c>
      <c r="M48" s="14">
        <f>P48/1.15</f>
        <v>20.530020703933747</v>
      </c>
      <c r="N48" s="13">
        <f>ROUND(L48*0.15,2)</f>
        <v>3.08</v>
      </c>
      <c r="O48" s="15">
        <f>SUM(L48,N48)</f>
        <v>23.61</v>
      </c>
      <c r="P48" s="14">
        <f>R48/1.05</f>
        <v>23.609523809523807</v>
      </c>
      <c r="Q48" s="13">
        <f>ROUND(O48*0.05,2)</f>
        <v>1.18</v>
      </c>
      <c r="R48" s="16">
        <f>SUM(O48,Q48)</f>
        <v>24.79</v>
      </c>
      <c r="S48" s="14">
        <f>R48*0.21</f>
        <v>5.2058999999999997</v>
      </c>
      <c r="T48" s="47">
        <f>SUM(R48,S48)</f>
        <v>29.995899999999999</v>
      </c>
    </row>
    <row r="49" spans="1:20" x14ac:dyDescent="0.25">
      <c r="A49" s="26" t="s">
        <v>57</v>
      </c>
      <c r="B49" s="26"/>
      <c r="C49" s="26"/>
      <c r="D49" s="12" t="s">
        <v>58</v>
      </c>
      <c r="E49" s="13"/>
      <c r="F49" s="14">
        <f t="shared" si="1"/>
        <v>0</v>
      </c>
      <c r="G49" s="13"/>
      <c r="H49" s="13"/>
      <c r="I49" s="13"/>
      <c r="J49" s="13"/>
      <c r="K49" s="13"/>
      <c r="L49" s="15">
        <f t="shared" si="2"/>
        <v>0</v>
      </c>
      <c r="M49" s="14">
        <f t="shared" si="0"/>
        <v>3.4202898550724639</v>
      </c>
      <c r="N49" s="13">
        <f t="shared" si="3"/>
        <v>0</v>
      </c>
      <c r="O49" s="15">
        <f t="shared" si="4"/>
        <v>0</v>
      </c>
      <c r="P49" s="14">
        <f t="shared" si="5"/>
        <v>3.9333333333333331</v>
      </c>
      <c r="Q49" s="13">
        <f t="shared" si="6"/>
        <v>0</v>
      </c>
      <c r="R49" s="16">
        <v>4.13</v>
      </c>
      <c r="S49" s="14">
        <f t="shared" si="8"/>
        <v>0.86729999999999996</v>
      </c>
      <c r="T49" s="47">
        <f t="shared" si="9"/>
        <v>4.9973000000000001</v>
      </c>
    </row>
    <row r="50" spans="1:20" x14ac:dyDescent="0.25">
      <c r="A50" s="26" t="s">
        <v>59</v>
      </c>
      <c r="B50" s="26"/>
      <c r="C50" s="26"/>
      <c r="D50" s="12" t="s">
        <v>58</v>
      </c>
      <c r="E50" s="13"/>
      <c r="F50" s="14">
        <f t="shared" si="1"/>
        <v>0</v>
      </c>
      <c r="G50" s="13"/>
      <c r="H50" s="13"/>
      <c r="I50" s="13"/>
      <c r="J50" s="13"/>
      <c r="K50" s="13"/>
      <c r="L50" s="15">
        <f t="shared" si="2"/>
        <v>0</v>
      </c>
      <c r="M50" s="14">
        <f t="shared" si="0"/>
        <v>1.7142857142857142</v>
      </c>
      <c r="N50" s="13">
        <f t="shared" si="3"/>
        <v>0</v>
      </c>
      <c r="O50" s="15">
        <f t="shared" si="4"/>
        <v>0</v>
      </c>
      <c r="P50" s="14">
        <f t="shared" si="5"/>
        <v>1.9714285714285711</v>
      </c>
      <c r="Q50" s="13">
        <f t="shared" si="6"/>
        <v>0</v>
      </c>
      <c r="R50" s="16">
        <v>2.0699999999999998</v>
      </c>
      <c r="S50" s="14">
        <f t="shared" si="8"/>
        <v>0.43469999999999998</v>
      </c>
      <c r="T50" s="47">
        <f t="shared" si="9"/>
        <v>2.5046999999999997</v>
      </c>
    </row>
    <row r="51" spans="1:20" x14ac:dyDescent="0.25">
      <c r="A51" s="10" t="s">
        <v>60</v>
      </c>
      <c r="B51" s="11"/>
      <c r="C51" s="21"/>
      <c r="D51" s="24"/>
      <c r="E51" s="13"/>
      <c r="F51" s="14">
        <f t="shared" si="1"/>
        <v>0</v>
      </c>
      <c r="G51" s="13"/>
      <c r="H51" s="13"/>
      <c r="I51" s="13"/>
      <c r="J51" s="13"/>
      <c r="K51" s="13"/>
      <c r="L51" s="15">
        <f t="shared" si="2"/>
        <v>0</v>
      </c>
      <c r="M51" s="14">
        <f t="shared" si="0"/>
        <v>0</v>
      </c>
      <c r="N51" s="13">
        <f t="shared" si="3"/>
        <v>0</v>
      </c>
      <c r="O51" s="15">
        <f t="shared" si="4"/>
        <v>0</v>
      </c>
      <c r="P51" s="14">
        <f t="shared" si="5"/>
        <v>0</v>
      </c>
      <c r="Q51" s="13">
        <f t="shared" si="6"/>
        <v>0</v>
      </c>
      <c r="R51" s="16"/>
      <c r="S51" s="14"/>
      <c r="T51" s="47"/>
    </row>
    <row r="52" spans="1:20" x14ac:dyDescent="0.25">
      <c r="A52" s="19" t="s">
        <v>61</v>
      </c>
      <c r="B52" s="20"/>
      <c r="C52" s="23"/>
      <c r="D52" s="32"/>
      <c r="E52" s="13"/>
      <c r="F52" s="14">
        <f t="shared" si="1"/>
        <v>0</v>
      </c>
      <c r="G52" s="13"/>
      <c r="H52" s="13"/>
      <c r="I52" s="13"/>
      <c r="J52" s="13"/>
      <c r="K52" s="13"/>
      <c r="L52" s="15">
        <f t="shared" si="2"/>
        <v>0</v>
      </c>
      <c r="M52" s="14">
        <f t="shared" si="0"/>
        <v>10.269151138716358</v>
      </c>
      <c r="N52" s="13">
        <f t="shared" si="3"/>
        <v>0</v>
      </c>
      <c r="O52" s="15">
        <f t="shared" si="4"/>
        <v>0</v>
      </c>
      <c r="P52" s="14">
        <f t="shared" si="5"/>
        <v>11.80952380952381</v>
      </c>
      <c r="Q52" s="13">
        <f t="shared" si="6"/>
        <v>0</v>
      </c>
      <c r="R52" s="16">
        <v>12.4</v>
      </c>
      <c r="S52" s="14">
        <f t="shared" si="8"/>
        <v>2.6040000000000001</v>
      </c>
      <c r="T52" s="47">
        <f t="shared" si="9"/>
        <v>15.004000000000001</v>
      </c>
    </row>
    <row r="53" spans="1:20" x14ac:dyDescent="0.25">
      <c r="F53" s="43"/>
      <c r="M53" s="43"/>
      <c r="P53" s="43"/>
      <c r="R53" s="44"/>
      <c r="S53" s="43"/>
    </row>
    <row r="54" spans="1:20" x14ac:dyDescent="0.25">
      <c r="F54" s="43"/>
      <c r="M54" s="43"/>
      <c r="P54" s="43"/>
      <c r="R54" s="44"/>
      <c r="S54" s="43"/>
    </row>
    <row r="55" spans="1:20" x14ac:dyDescent="0.25">
      <c r="F55" s="43"/>
      <c r="M55" s="43"/>
      <c r="P55" s="43"/>
      <c r="R55" s="44"/>
      <c r="S55" s="43"/>
    </row>
    <row r="56" spans="1:20" x14ac:dyDescent="0.25">
      <c r="F56" s="43"/>
      <c r="M56" s="43"/>
      <c r="P56" s="43"/>
      <c r="R56" s="44"/>
      <c r="S56" s="43"/>
    </row>
    <row r="57" spans="1:20" x14ac:dyDescent="0.25">
      <c r="F57" s="43"/>
      <c r="M57" s="43"/>
      <c r="P57" s="43"/>
      <c r="R57" s="44"/>
      <c r="S57" s="43"/>
    </row>
    <row r="58" spans="1:20" x14ac:dyDescent="0.25">
      <c r="F58" s="43"/>
      <c r="M58" s="43"/>
      <c r="P58" s="43"/>
      <c r="R58" s="44"/>
      <c r="S58" s="43"/>
    </row>
    <row r="59" spans="1:20" x14ac:dyDescent="0.25">
      <c r="F59" s="43"/>
      <c r="M59" s="43"/>
      <c r="P59" s="43"/>
      <c r="R59" s="44"/>
      <c r="S59" s="43"/>
    </row>
    <row r="60" spans="1:20" x14ac:dyDescent="0.25">
      <c r="F60" s="43"/>
      <c r="M60" s="43"/>
      <c r="P60" s="43"/>
      <c r="R60" s="44"/>
      <c r="S60" s="43"/>
    </row>
    <row r="61" spans="1:20" x14ac:dyDescent="0.25">
      <c r="F61" s="43"/>
      <c r="M61" s="43"/>
      <c r="P61" s="43"/>
      <c r="R61" s="44"/>
      <c r="S61" s="43"/>
    </row>
    <row r="62" spans="1:20" x14ac:dyDescent="0.25">
      <c r="F62" s="43"/>
      <c r="M62" s="43"/>
      <c r="P62" s="43"/>
      <c r="R62" s="44"/>
      <c r="S62" s="43"/>
    </row>
    <row r="63" spans="1:20" x14ac:dyDescent="0.25">
      <c r="F63" s="43"/>
      <c r="M63" s="43"/>
      <c r="P63" s="43"/>
      <c r="R63" s="44"/>
      <c r="S63" s="43"/>
    </row>
    <row r="64" spans="1:20" x14ac:dyDescent="0.25">
      <c r="A64" s="2"/>
      <c r="B64" s="2"/>
      <c r="C64" s="2"/>
      <c r="F64" s="43"/>
      <c r="M64" s="43"/>
      <c r="P64" s="43"/>
      <c r="R64" s="44"/>
      <c r="S64" s="43"/>
    </row>
    <row r="65" spans="1:19" x14ac:dyDescent="0.25">
      <c r="A65" s="2"/>
      <c r="B65" s="2"/>
      <c r="C65" s="2"/>
      <c r="F65" s="43"/>
      <c r="M65" s="43"/>
      <c r="P65" s="43"/>
      <c r="R65" s="44"/>
      <c r="S65" s="43"/>
    </row>
    <row r="66" spans="1:19" x14ac:dyDescent="0.25">
      <c r="A66" s="2"/>
      <c r="B66" s="2"/>
      <c r="C66" s="2"/>
      <c r="M66" s="43"/>
      <c r="P66" s="43"/>
      <c r="R66" s="44"/>
      <c r="S66" s="43"/>
    </row>
    <row r="67" spans="1:19" x14ac:dyDescent="0.25">
      <c r="A67" s="2"/>
      <c r="B67" s="2"/>
      <c r="C67" s="2"/>
      <c r="M67" s="43"/>
      <c r="P67" s="43"/>
    </row>
    <row r="68" spans="1:19" x14ac:dyDescent="0.25">
      <c r="A68" s="2"/>
      <c r="B68" s="2"/>
      <c r="C68" s="2"/>
      <c r="M68" s="43"/>
      <c r="P68" s="43"/>
    </row>
    <row r="69" spans="1:19" x14ac:dyDescent="0.25">
      <c r="A69" s="2"/>
      <c r="B69" s="2"/>
      <c r="C69" s="2"/>
      <c r="M69" s="43"/>
      <c r="P69" s="43"/>
    </row>
    <row r="70" spans="1:19" x14ac:dyDescent="0.25">
      <c r="A70" s="2"/>
      <c r="B70" s="2"/>
      <c r="C70" s="2"/>
      <c r="M70" s="43"/>
      <c r="P70" s="43"/>
    </row>
    <row r="71" spans="1:19" x14ac:dyDescent="0.25">
      <c r="A71" s="2"/>
      <c r="B71" s="2"/>
      <c r="C71" s="2"/>
      <c r="M71" s="43"/>
      <c r="P71" s="43"/>
    </row>
    <row r="72" spans="1:19" x14ac:dyDescent="0.25">
      <c r="A72" s="2"/>
      <c r="B72" s="2"/>
      <c r="C72" s="2"/>
      <c r="M72" s="43"/>
      <c r="P72" s="43"/>
    </row>
    <row r="73" spans="1:19" x14ac:dyDescent="0.25">
      <c r="A73" s="2"/>
      <c r="B73" s="2"/>
      <c r="C73" s="2"/>
      <c r="M73" s="43"/>
      <c r="P73" s="43"/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NKUP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NKUP</dc:creator>
  <cp:lastModifiedBy>Marika</cp:lastModifiedBy>
  <cp:lastPrinted>2015-03-02T08:33:19Z</cp:lastPrinted>
  <dcterms:created xsi:type="dcterms:W3CDTF">2015-03-02T08:27:03Z</dcterms:created>
  <dcterms:modified xsi:type="dcterms:W3CDTF">2015-10-05T08:32:18Z</dcterms:modified>
</cp:coreProperties>
</file>